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ØS – Personalekonsulenter\Emily - EKL\"/>
    </mc:Choice>
  </mc:AlternateContent>
  <xr:revisionPtr revIDLastSave="0" documentId="8_{1FFA6882-6510-4E5D-ADF0-7424E4CDDB79}" xr6:coauthVersionLast="47" xr6:coauthVersionMax="47" xr10:uidLastSave="{00000000-0000-0000-0000-000000000000}"/>
  <bookViews>
    <workbookView xWindow="930" yWindow="1095" windowWidth="23385" windowHeight="18255" xr2:uid="{00000000-000D-0000-FFFF-FFFF00000000}"/>
  </bookViews>
  <sheets>
    <sheet name="Ark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B25" i="1"/>
  <c r="E25" i="1"/>
  <c r="C27" i="1"/>
  <c r="E27" i="1" s="1"/>
  <c r="D32" i="1"/>
  <c r="E32" i="1" s="1"/>
  <c r="D33" i="1"/>
  <c r="E33" i="1" s="1"/>
  <c r="D34" i="1"/>
  <c r="E34" i="1" s="1"/>
  <c r="S60" i="1"/>
  <c r="R60" i="1"/>
  <c r="Q60" i="1"/>
  <c r="P60" i="1"/>
  <c r="O60" i="1"/>
  <c r="N60" i="1"/>
  <c r="M60" i="1"/>
  <c r="L60" i="1"/>
  <c r="K60" i="1"/>
  <c r="J60" i="1"/>
  <c r="S41" i="1"/>
  <c r="R41" i="1"/>
  <c r="Q41" i="1"/>
  <c r="P41" i="1"/>
  <c r="O41" i="1"/>
  <c r="N41" i="1"/>
  <c r="M41" i="1"/>
  <c r="L41" i="1"/>
  <c r="K41" i="1"/>
  <c r="J41" i="1"/>
  <c r="D41" i="1"/>
  <c r="D21" i="1"/>
  <c r="B27" i="1"/>
  <c r="S7" i="1"/>
  <c r="R7" i="1"/>
  <c r="Q7" i="1"/>
  <c r="P7" i="1"/>
  <c r="O7" i="1"/>
  <c r="N7" i="1"/>
  <c r="M7" i="1"/>
  <c r="L7" i="1"/>
  <c r="K7" i="1"/>
  <c r="J7" i="1"/>
  <c r="E7" i="1"/>
  <c r="E19" i="1"/>
  <c r="E35" i="1" l="1"/>
  <c r="E28" i="1"/>
  <c r="E37" i="1" l="1"/>
  <c r="G28" i="1"/>
  <c r="E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Anette Lamhauge</author>
  </authors>
  <commentList>
    <comment ref="C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Brugervejledning:</t>
        </r>
        <r>
          <rPr>
            <sz val="8"/>
            <color indexed="81"/>
            <rFont val="Tahoma"/>
            <family val="2"/>
          </rPr>
          <t xml:space="preserve">
Her skal du skrive navnet på den, der skal have udbetalt rejsegodtgørelse - både for- og efternavn</t>
        </r>
      </text>
    </comment>
    <comment ref="C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Brugervejledning:</t>
        </r>
        <r>
          <rPr>
            <sz val="8"/>
            <color indexed="81"/>
            <rFont val="Tahoma"/>
            <family val="2"/>
          </rPr>
          <t xml:space="preserve">
Her skal du skrive cpr.nr på den, der skal have udbetalt rejsegodtgørelse.
Cpr.nr. skrives</t>
        </r>
        <r>
          <rPr>
            <b/>
            <sz val="8"/>
            <color indexed="81"/>
            <rFont val="Tahoma"/>
            <family val="2"/>
          </rPr>
          <t xml:space="preserve"> uden</t>
        </r>
        <r>
          <rPr>
            <sz val="8"/>
            <color indexed="81"/>
            <rFont val="Tahoma"/>
            <family val="2"/>
          </rPr>
          <t xml:space="preserve"> bindestreg, den kommer af sig selv.</t>
        </r>
      </text>
    </comment>
    <comment ref="C8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Brugervejledning:</t>
        </r>
        <r>
          <rPr>
            <sz val="8"/>
            <color indexed="81"/>
            <rFont val="Tahoma"/>
            <family val="2"/>
          </rPr>
          <t xml:space="preserve">
Her skal du skrive 
pågældendes adresse.</t>
        </r>
      </text>
    </comment>
    <comment ref="C9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Brugervejledning:</t>
        </r>
        <r>
          <rPr>
            <sz val="8"/>
            <color indexed="81"/>
            <rFont val="Tahoma"/>
            <family val="2"/>
          </rPr>
          <t xml:space="preserve">
Her skal du skrive 
pågældendes adresse.</t>
        </r>
      </text>
    </comment>
    <comment ref="C10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Brugervejledning:</t>
        </r>
        <r>
          <rPr>
            <sz val="8"/>
            <color indexed="81"/>
            <rFont val="Tahoma"/>
            <family val="2"/>
          </rPr>
          <t xml:space="preserve">
Her skal du skrive pågældendes bobælskommune samt postnr.</t>
        </r>
      </text>
    </comment>
    <comment ref="C11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Brugervejledning:</t>
        </r>
        <r>
          <rPr>
            <sz val="8"/>
            <color indexed="81"/>
            <rFont val="Tahoma"/>
            <family val="2"/>
          </rPr>
          <t xml:space="preserve">
Her skal du skrive navnet på den forvaltning, hvor pgl. er ansat.</t>
        </r>
      </text>
    </comment>
    <comment ref="C13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Brugervejledning:</t>
        </r>
        <r>
          <rPr>
            <sz val="8"/>
            <color indexed="81"/>
            <rFont val="Tahoma"/>
            <family val="2"/>
          </rPr>
          <t xml:space="preserve">
Her skal du skrive fx kursus, seminar og evt. betegnelse. Det kan fx være: Kursus i Den gode budgetlægning</t>
        </r>
      </text>
    </comment>
    <comment ref="C14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Brugervejledning:</t>
        </r>
        <r>
          <rPr>
            <sz val="8"/>
            <color indexed="81"/>
            <rFont val="Tahoma"/>
            <family val="2"/>
          </rPr>
          <t xml:space="preserve">
Her skal du skrive sted, fx Den kommunale Højskole i Grenaa.</t>
        </r>
      </text>
    </comment>
    <comment ref="C16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Brugervejledning:</t>
        </r>
        <r>
          <rPr>
            <sz val="8"/>
            <color indexed="81"/>
            <rFont val="Tahoma"/>
            <family val="2"/>
          </rPr>
          <t xml:space="preserve">
Her skal du skrive det regnskabsår, som udgiften skal føres på.</t>
        </r>
      </text>
    </comment>
    <comment ref="C19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Brugervejledning:</t>
        </r>
        <r>
          <rPr>
            <sz val="8"/>
            <color indexed="81"/>
            <rFont val="Tahoma"/>
            <family val="2"/>
          </rPr>
          <t xml:space="preserve">
Her skal du skrive datoen for afrejse. Datoer skrives som:
dd-mm-åå, fx
12-06-04</t>
        </r>
      </text>
    </comment>
    <comment ref="D19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Brugervejledning:</t>
        </r>
        <r>
          <rPr>
            <sz val="8"/>
            <color indexed="81"/>
            <rFont val="Tahoma"/>
            <family val="2"/>
          </rPr>
          <t xml:space="preserve">
Her skal du skrive tidspunktet for afrejse. Klokkeslættet skrives som kommatal tt,mm fx 
8,15</t>
        </r>
      </text>
    </comment>
    <comment ref="C20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Brugervejledning:</t>
        </r>
        <r>
          <rPr>
            <sz val="8"/>
            <color indexed="81"/>
            <rFont val="Tahoma"/>
            <family val="2"/>
          </rPr>
          <t xml:space="preserve">
Her skal du skrive datoen for hjemkomst. Datoer skrives som:
dd-mm-åå, fx
13-06-04</t>
        </r>
      </text>
    </comment>
    <comment ref="D20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Brugervejledning:</t>
        </r>
        <r>
          <rPr>
            <sz val="8"/>
            <color indexed="81"/>
            <rFont val="Tahoma"/>
            <family val="2"/>
          </rPr>
          <t xml:space="preserve">
Her skal du skrive tidspunktet for hjemkomst. Klokkeslættet skrives som kommatal tt,mm fx 21,30</t>
        </r>
      </text>
    </comment>
    <comment ref="C25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Brugervejledning:</t>
        </r>
        <r>
          <rPr>
            <sz val="8"/>
            <color indexed="81"/>
            <rFont val="Tahoma"/>
            <family val="2"/>
          </rPr>
          <t xml:space="preserve">
Her står den gældende fraværssats (pr. døgn)</t>
        </r>
      </text>
    </comment>
    <comment ref="C27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Brugervejledning:</t>
        </r>
        <r>
          <rPr>
            <sz val="8"/>
            <color indexed="81"/>
            <rFont val="Tahoma"/>
            <family val="2"/>
          </rPr>
          <t xml:space="preserve">
Her står den gældende fraværssats (pr. time)</t>
        </r>
      </text>
    </comment>
    <comment ref="C32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Brugervejledning:</t>
        </r>
        <r>
          <rPr>
            <sz val="8"/>
            <color indexed="81"/>
            <rFont val="Tahoma"/>
            <family val="2"/>
          </rPr>
          <t xml:space="preserve">
Her skriver du det antal af måltider (her morgenmad), der er betalt for i "perioden"</t>
        </r>
      </text>
    </comment>
    <comment ref="D32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Brugervejledning:</t>
        </r>
        <r>
          <rPr>
            <sz val="8"/>
            <color indexed="81"/>
            <rFont val="Tahoma"/>
            <family val="2"/>
          </rPr>
          <t xml:space="preserve">
Her står den gældende sats pr. måltid (her morgenmad)</t>
        </r>
      </text>
    </comment>
    <comment ref="C33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Brugervejledning:</t>
        </r>
        <r>
          <rPr>
            <sz val="8"/>
            <color indexed="81"/>
            <rFont val="Tahoma"/>
            <family val="2"/>
          </rPr>
          <t xml:space="preserve">
Her skriver du det antal af måltider (her frokost), der er betalt for i "perioden"</t>
        </r>
      </text>
    </comment>
    <comment ref="D33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Brugervejledning:</t>
        </r>
        <r>
          <rPr>
            <sz val="8"/>
            <color indexed="81"/>
            <rFont val="Tahoma"/>
            <family val="2"/>
          </rPr>
          <t xml:space="preserve">
Her står den gældende sats pr. måltid (her frokost)</t>
        </r>
      </text>
    </comment>
    <comment ref="C34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Brugervejledning:</t>
        </r>
        <r>
          <rPr>
            <sz val="8"/>
            <color indexed="81"/>
            <rFont val="Tahoma"/>
            <family val="2"/>
          </rPr>
          <t xml:space="preserve">
Her skriver du det antal af måltider (her middag), der er betalt for i "perioden"</t>
        </r>
      </text>
    </comment>
    <comment ref="D34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>Brugervejledning:</t>
        </r>
        <r>
          <rPr>
            <sz val="8"/>
            <color indexed="81"/>
            <rFont val="Tahoma"/>
            <family val="2"/>
          </rPr>
          <t xml:space="preserve">
Her står den gældende sats pr. måltid (her middag)</t>
        </r>
      </text>
    </comment>
    <comment ref="E37" authorId="0" shapeId="0" xr:uid="{00000000-0006-0000-0000-000016000000}">
      <text>
        <r>
          <rPr>
            <b/>
            <sz val="10"/>
            <color indexed="81"/>
            <rFont val="Times New Roman"/>
            <family val="1"/>
          </rPr>
          <t>Brugervejledning:</t>
        </r>
        <r>
          <rPr>
            <sz val="10"/>
            <color indexed="81"/>
            <rFont val="Times New Roman"/>
            <family val="1"/>
          </rPr>
          <t xml:space="preserve">
Hvis dette beløb er under 25% af den samlede rejsegodtgørelse udbetales 25% af den samlede rejsegodtgørelse</t>
        </r>
      </text>
    </comment>
    <comment ref="C41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Brugervejledning:</t>
        </r>
        <r>
          <rPr>
            <sz val="8"/>
            <color indexed="81"/>
            <rFont val="Tahoma"/>
            <family val="2"/>
          </rPr>
          <t xml:space="preserve">
Her skal du skrive kontonr. på den konto, som udgiften skal føres på.
Du behøver ikke at lave mellemrum eller skrive bindestreg - det kommer automatisk.</t>
        </r>
      </text>
    </comment>
  </commentList>
</comments>
</file>

<file path=xl/sharedStrings.xml><?xml version="1.0" encoding="utf-8"?>
<sst xmlns="http://schemas.openxmlformats.org/spreadsheetml/2006/main" count="34" uniqueCount="32">
  <si>
    <t>OBS! Der kan kun udbetales rejsegodtgørelse, hvis kurset er med overnatning og har en varighed over 24 timer
(du skal kun udfylde de hvide felter)</t>
  </si>
  <si>
    <t>Rejsegodtgørelse for:</t>
  </si>
  <si>
    <t>Navn:</t>
  </si>
  <si>
    <t>Cpr.nr.:</t>
  </si>
  <si>
    <t>Adresse 1:</t>
  </si>
  <si>
    <t>Adresse 2:</t>
  </si>
  <si>
    <t>Postnr. &amp; By</t>
  </si>
  <si>
    <t xml:space="preserve"> </t>
  </si>
  <si>
    <t>Forvaltning:</t>
  </si>
  <si>
    <t>Rejsens formål</t>
  </si>
  <si>
    <t>Bestemmelsessted</t>
  </si>
  <si>
    <t>Regnskabsår</t>
  </si>
  <si>
    <t>Dato:</t>
  </si>
  <si>
    <t>Kl.:</t>
  </si>
  <si>
    <t>Afrejse:</t>
  </si>
  <si>
    <t>Hjemkomst:</t>
  </si>
  <si>
    <t>Døgn/timer i alt:</t>
  </si>
  <si>
    <t>Fravær, antal døgn og timer</t>
  </si>
  <si>
    <t>Antal døgn</t>
  </si>
  <si>
    <t>Sats</t>
  </si>
  <si>
    <t>Antal timer</t>
  </si>
  <si>
    <t>Rejsegodtgørelse i alt</t>
  </si>
  <si>
    <t>Heraf 25%</t>
  </si>
  <si>
    <t>Fradrag for måltider der er betalt/indeholdt i deltagergebyr:</t>
  </si>
  <si>
    <t>Antal</t>
  </si>
  <si>
    <t>Morgenmad</t>
  </si>
  <si>
    <t>Frokost</t>
  </si>
  <si>
    <t>Middag</t>
  </si>
  <si>
    <t>Fradrag i alt</t>
  </si>
  <si>
    <t>Til udbetaling</t>
  </si>
  <si>
    <t>Konto.nr. som rejsegodtgørelsen skal føres på</t>
  </si>
  <si>
    <t>Skema til brug for beregning af rejse- og befordringsgodtgørelse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</si>
</sst>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\-0000"/>
    <numFmt numFmtId="165" formatCode="#,##0.00\ &quot;kr&quot;\."/>
    <numFmt numFmtId="166" formatCode="#\ ?/100"/>
    <numFmt numFmtId="167" formatCode="000\ 000\ 00\-00"/>
  </numFmts>
  <fonts count="13" x14ac:knownFonts="1">
    <font>
      <sz val="9"/>
      <name val="Arial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1"/>
      <name val="Times New Roman"/>
      <family val="1"/>
    </font>
    <font>
      <sz val="10"/>
      <color indexed="8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name val="Helv"/>
    </font>
    <font>
      <b/>
      <sz val="10"/>
      <name val="Times New Roman"/>
      <family val="1"/>
    </font>
    <font>
      <sz val="9"/>
      <name val="Arial"/>
      <family val="2"/>
    </font>
    <font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0" xfId="0" applyFont="1"/>
    <xf numFmtId="0" fontId="7" fillId="2" borderId="0" xfId="0" applyFont="1" applyFill="1"/>
    <xf numFmtId="0" fontId="5" fillId="2" borderId="0" xfId="0" applyFont="1" applyFill="1"/>
    <xf numFmtId="1" fontId="8" fillId="0" borderId="0" xfId="0" applyNumberFormat="1" applyFont="1"/>
    <xf numFmtId="1" fontId="9" fillId="0" borderId="0" xfId="0" applyNumberFormat="1" applyFont="1"/>
    <xf numFmtId="14" fontId="5" fillId="0" borderId="1" xfId="0" applyNumberFormat="1" applyFont="1" applyBorder="1" applyProtection="1">
      <protection locked="0"/>
    </xf>
    <xf numFmtId="4" fontId="5" fillId="0" borderId="1" xfId="0" applyNumberFormat="1" applyFont="1" applyBorder="1" applyProtection="1">
      <protection locked="0"/>
    </xf>
    <xf numFmtId="0" fontId="5" fillId="3" borderId="1" xfId="0" applyFont="1" applyFill="1" applyBorder="1"/>
    <xf numFmtId="4" fontId="5" fillId="3" borderId="1" xfId="0" applyNumberFormat="1" applyFont="1" applyFill="1" applyBorder="1"/>
    <xf numFmtId="0" fontId="10" fillId="0" borderId="0" xfId="0" applyFont="1"/>
    <xf numFmtId="18" fontId="5" fillId="0" borderId="0" xfId="0" applyNumberFormat="1" applyFont="1"/>
    <xf numFmtId="0" fontId="5" fillId="3" borderId="0" xfId="0" applyFont="1" applyFill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/>
    <xf numFmtId="165" fontId="5" fillId="3" borderId="3" xfId="0" applyNumberFormat="1" applyFont="1" applyFill="1" applyBorder="1"/>
    <xf numFmtId="4" fontId="5" fillId="0" borderId="0" xfId="0" applyNumberFormat="1" applyFont="1"/>
    <xf numFmtId="4" fontId="5" fillId="3" borderId="0" xfId="0" applyNumberFormat="1" applyFont="1" applyFill="1"/>
    <xf numFmtId="166" fontId="5" fillId="3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/>
    <xf numFmtId="9" fontId="5" fillId="0" borderId="0" xfId="0" applyNumberFormat="1" applyFont="1" applyAlignment="1">
      <alignment horizontal="center"/>
    </xf>
    <xf numFmtId="165" fontId="5" fillId="0" borderId="0" xfId="0" applyNumberFormat="1" applyFont="1"/>
    <xf numFmtId="0" fontId="5" fillId="0" borderId="1" xfId="0" applyFont="1" applyBorder="1" applyAlignment="1" applyProtection="1">
      <alignment horizontal="center"/>
      <protection locked="0"/>
    </xf>
    <xf numFmtId="165" fontId="5" fillId="0" borderId="4" xfId="0" applyNumberFormat="1" applyFont="1" applyBorder="1"/>
    <xf numFmtId="165" fontId="5" fillId="3" borderId="1" xfId="0" applyNumberFormat="1" applyFont="1" applyFill="1" applyBorder="1" applyAlignment="1">
      <alignment vertical="top"/>
    </xf>
    <xf numFmtId="165" fontId="5" fillId="0" borderId="0" xfId="0" applyNumberFormat="1" applyFont="1" applyAlignment="1">
      <alignment vertical="top"/>
    </xf>
    <xf numFmtId="0" fontId="10" fillId="3" borderId="4" xfId="0" applyFont="1" applyFill="1" applyBorder="1" applyAlignment="1">
      <alignment vertical="top"/>
    </xf>
    <xf numFmtId="167" fontId="5" fillId="0" borderId="1" xfId="0" applyNumberFormat="1" applyFont="1" applyBorder="1" applyAlignment="1" applyProtection="1">
      <alignment vertical="top" wrapText="1"/>
      <protection locked="0"/>
    </xf>
    <xf numFmtId="0" fontId="5" fillId="0" borderId="0" xfId="0" applyFont="1" applyAlignment="1">
      <alignment vertical="top" wrapText="1"/>
    </xf>
    <xf numFmtId="0" fontId="12" fillId="0" borderId="0" xfId="0" applyFont="1"/>
    <xf numFmtId="0" fontId="11" fillId="0" borderId="0" xfId="0" applyFont="1"/>
    <xf numFmtId="1" fontId="5" fillId="0" borderId="0" xfId="0" applyNumberFormat="1" applyFont="1" applyAlignment="1">
      <alignment horizontal="center" vertical="center" wrapText="1"/>
    </xf>
    <xf numFmtId="0" fontId="5" fillId="3" borderId="1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/>
    </xf>
    <xf numFmtId="0" fontId="11" fillId="0" borderId="0" xfId="0" applyFont="1"/>
    <xf numFmtId="0" fontId="5" fillId="3" borderId="2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64" fontId="5" fillId="0" borderId="2" xfId="0" applyNumberFormat="1" applyFont="1" applyBorder="1" applyAlignment="1" applyProtection="1">
      <alignment horizontal="left"/>
      <protection locked="0"/>
    </xf>
    <xf numFmtId="164" fontId="5" fillId="0" borderId="3" xfId="0" applyNumberFormat="1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3">
    <dxf>
      <font>
        <b/>
        <i val="0"/>
        <condense val="0"/>
        <extend val="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</dxf>
    <dxf>
      <font>
        <b/>
        <i val="0"/>
        <condense val="0"/>
        <extend val="0"/>
      </font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64"/>
  <sheetViews>
    <sheetView tabSelected="1" workbookViewId="0">
      <selection activeCell="B2" sqref="B2:G2"/>
    </sheetView>
  </sheetViews>
  <sheetFormatPr defaultRowHeight="12.75" x14ac:dyDescent="0.2"/>
  <cols>
    <col min="1" max="1" width="3" style="1" customWidth="1"/>
    <col min="2" max="2" width="30.42578125" style="1" customWidth="1"/>
    <col min="3" max="3" width="21.28515625" style="1" customWidth="1"/>
    <col min="4" max="4" width="10.85546875" style="1" customWidth="1"/>
    <col min="5" max="5" width="27.5703125" style="1" customWidth="1"/>
    <col min="6" max="6" width="22.140625" style="1" customWidth="1"/>
    <col min="7" max="7" width="17.85546875" style="1" customWidth="1"/>
    <col min="8" max="8" width="9.140625" style="1"/>
    <col min="9" max="9" width="7.140625" style="1" customWidth="1"/>
    <col min="10" max="10" width="34.5703125" style="1" hidden="1" customWidth="1"/>
    <col min="11" max="11" width="11.140625" style="1" hidden="1" customWidth="1"/>
    <col min="12" max="19" width="9.85546875" style="1" hidden="1" customWidth="1"/>
    <col min="20" max="20" width="9.85546875" style="1" customWidth="1"/>
    <col min="21" max="16384" width="9.140625" style="1"/>
  </cols>
  <sheetData>
    <row r="1" spans="2:19" ht="9.9499999999999993" customHeight="1" x14ac:dyDescent="0.2"/>
    <row r="2" spans="2:19" ht="20.100000000000001" customHeight="1" x14ac:dyDescent="0.3">
      <c r="B2" s="40" t="s">
        <v>31</v>
      </c>
      <c r="C2" s="40"/>
      <c r="D2" s="40"/>
      <c r="E2" s="40"/>
      <c r="F2" s="40"/>
      <c r="G2" s="40"/>
    </row>
    <row r="3" spans="2:19" ht="34.5" customHeight="1" x14ac:dyDescent="0.2">
      <c r="B3" s="41" t="s">
        <v>0</v>
      </c>
      <c r="C3" s="41"/>
      <c r="D3" s="41"/>
      <c r="E3" s="41"/>
      <c r="F3" s="41"/>
      <c r="G3" s="41"/>
    </row>
    <row r="4" spans="2:19" ht="9.9499999999999993" customHeight="1" x14ac:dyDescent="0.2"/>
    <row r="5" spans="2:19" ht="15.75" x14ac:dyDescent="0.25">
      <c r="B5" s="2" t="s">
        <v>1</v>
      </c>
      <c r="C5" s="3"/>
      <c r="D5" s="3"/>
    </row>
    <row r="6" spans="2:19" x14ac:dyDescent="0.2">
      <c r="B6" s="8" t="s">
        <v>2</v>
      </c>
      <c r="C6" s="42"/>
      <c r="D6" s="43"/>
    </row>
    <row r="7" spans="2:19" x14ac:dyDescent="0.2">
      <c r="B7" s="8" t="s">
        <v>3</v>
      </c>
      <c r="C7" s="44"/>
      <c r="D7" s="45"/>
      <c r="E7" s="31" t="str">
        <f>IF(C7="","",IF(OR(11-(J7*4+K7*3+L7*2+M7*7+N7*6+O7*5+P7*4+Q7*3+R7*2-ROUNDDOWN((J7*4+K7*3+L7*2+M7*7+N7*6+O7*5+P7*4+Q7*3+R7*2)/11,0)*11)-S7=0,(11-(J7*4+K7*3+L7*2+M7*7+N7*6+O7*5+P7*4+Q7*3+R7*2-ROUNDDOWN((J7*4+K7*3+L7*2+M7*7+N7*6+O7*5+P7*4+Q7*3+R7*2)/11,0)*11))-S7=11),"","Fejl i cpr.nr."))</f>
        <v/>
      </c>
      <c r="J7" s="4">
        <f>IF(LEN($C7)=10,VALUE(LEFT($C7,1)),0)</f>
        <v>0</v>
      </c>
      <c r="K7" s="4" t="e">
        <f>IF(LEN($C7)=10,VALUE(MID($C7,2,1)),VALUE(LEFT($C7,1)))</f>
        <v>#VALUE!</v>
      </c>
      <c r="L7" s="4" t="e">
        <f>IF(LEN($C7)=10,VALUE(MID($C7,3,1)),VALUE(MID($C7,2,1)))</f>
        <v>#VALUE!</v>
      </c>
      <c r="M7" s="4" t="e">
        <f>IF(LEN($C7)=10,VALUE(MID($C7,4,1)),VALUE(MID($C7,3,1)))</f>
        <v>#VALUE!</v>
      </c>
      <c r="N7" s="4" t="e">
        <f>IF(LEN($C7)=10,VALUE(MID($C7,5,1)),VALUE(MID($C7,4,1)))</f>
        <v>#VALUE!</v>
      </c>
      <c r="O7" s="4" t="e">
        <f>IF(LEN($C7)=10,VALUE(MID($C7,6,1)),VALUE(MID($C7,5,1)))</f>
        <v>#VALUE!</v>
      </c>
      <c r="P7" s="4" t="e">
        <f>IF(LEN($C7)=10,VALUE(MID($C7,7,1)),VALUE(MID($C7,6,1)))</f>
        <v>#VALUE!</v>
      </c>
      <c r="Q7" s="4" t="e">
        <f>IF(LEN($C7)=10,VALUE(MID($C7,8,1)),VALUE(MID($C7,7,1)))</f>
        <v>#VALUE!</v>
      </c>
      <c r="R7" s="4" t="e">
        <f>IF(LEN($C7)=10,VALUE(MID($C7,9,1)),VALUE(MID($C7,8,1)))</f>
        <v>#VALUE!</v>
      </c>
      <c r="S7" s="5" t="e">
        <f>VALUE(RIGHT($C7,1))</f>
        <v>#VALUE!</v>
      </c>
    </row>
    <row r="8" spans="2:19" x14ac:dyDescent="0.2">
      <c r="B8" s="8" t="s">
        <v>4</v>
      </c>
      <c r="C8" s="42"/>
      <c r="D8" s="43"/>
    </row>
    <row r="9" spans="2:19" x14ac:dyDescent="0.2">
      <c r="B9" s="8" t="s">
        <v>5</v>
      </c>
      <c r="C9" s="42"/>
      <c r="D9" s="43"/>
    </row>
    <row r="10" spans="2:19" x14ac:dyDescent="0.2">
      <c r="B10" s="8" t="s">
        <v>6</v>
      </c>
      <c r="C10" s="42" t="s">
        <v>7</v>
      </c>
      <c r="D10" s="43"/>
    </row>
    <row r="11" spans="2:19" x14ac:dyDescent="0.2">
      <c r="B11" s="32" t="s">
        <v>8</v>
      </c>
      <c r="C11" s="46"/>
      <c r="D11" s="47"/>
    </row>
    <row r="12" spans="2:19" ht="9.9499999999999993" customHeight="1" x14ac:dyDescent="0.2"/>
    <row r="13" spans="2:19" x14ac:dyDescent="0.2">
      <c r="B13" s="32" t="s">
        <v>9</v>
      </c>
      <c r="C13" s="46"/>
      <c r="D13" s="47"/>
    </row>
    <row r="14" spans="2:19" x14ac:dyDescent="0.2">
      <c r="B14" s="32" t="s">
        <v>10</v>
      </c>
      <c r="C14" s="46"/>
      <c r="D14" s="47"/>
    </row>
    <row r="15" spans="2:19" ht="9.75" customHeight="1" x14ac:dyDescent="0.2"/>
    <row r="16" spans="2:19" x14ac:dyDescent="0.2">
      <c r="B16" s="8" t="s">
        <v>11</v>
      </c>
      <c r="C16" s="42"/>
      <c r="D16" s="43"/>
    </row>
    <row r="17" spans="2:11" ht="9.9499999999999993" customHeight="1" x14ac:dyDescent="0.2"/>
    <row r="18" spans="2:11" x14ac:dyDescent="0.2">
      <c r="C18" s="13" t="s">
        <v>12</v>
      </c>
      <c r="D18" s="13" t="s">
        <v>13</v>
      </c>
    </row>
    <row r="19" spans="2:11" x14ac:dyDescent="0.2">
      <c r="B19" s="8" t="s">
        <v>14</v>
      </c>
      <c r="C19" s="6"/>
      <c r="D19" s="7"/>
      <c r="E19" s="38" t="str">
        <f>IF(C21=0,"Der skal ikke udbetales rejsegodtgørelse, men kun befordringsgodtgørelse gå til c46.
Evt. udgifter efter bon kan dog dækkes.","")</f>
        <v>Der skal ikke udbetales rejsegodtgørelse, men kun befordringsgodtgørelse gå til c46.
Evt. udgifter efter bon kan dog dækkes.</v>
      </c>
      <c r="F19" s="39"/>
    </row>
    <row r="20" spans="2:11" x14ac:dyDescent="0.2">
      <c r="B20" s="8" t="s">
        <v>15</v>
      </c>
      <c r="C20" s="6"/>
      <c r="D20" s="7"/>
      <c r="E20" s="38"/>
      <c r="F20" s="39"/>
    </row>
    <row r="21" spans="2:11" ht="21.75" customHeight="1" x14ac:dyDescent="0.2">
      <c r="B21" s="8" t="s">
        <v>16</v>
      </c>
      <c r="C21" s="8">
        <f>C20-C19</f>
        <v>0</v>
      </c>
      <c r="D21" s="9">
        <f>D20-D19</f>
        <v>0</v>
      </c>
      <c r="E21" s="38"/>
      <c r="F21" s="39"/>
    </row>
    <row r="22" spans="2:11" ht="9.9499999999999993" customHeight="1" x14ac:dyDescent="0.2">
      <c r="B22" s="10"/>
      <c r="D22" s="11"/>
    </row>
    <row r="23" spans="2:11" ht="15.75" x14ac:dyDescent="0.25">
      <c r="B23" s="2" t="s">
        <v>17</v>
      </c>
      <c r="C23" s="2"/>
      <c r="D23" s="2"/>
      <c r="E23" s="2"/>
    </row>
    <row r="24" spans="2:11" x14ac:dyDescent="0.2">
      <c r="B24" s="13" t="s">
        <v>18</v>
      </c>
      <c r="C24" s="13" t="s">
        <v>19</v>
      </c>
      <c r="D24" s="12"/>
      <c r="E24" s="12"/>
    </row>
    <row r="25" spans="2:11" x14ac:dyDescent="0.2">
      <c r="B25" s="13">
        <f>C21</f>
        <v>0</v>
      </c>
      <c r="C25" s="9">
        <v>597</v>
      </c>
      <c r="D25" s="14"/>
      <c r="E25" s="15">
        <f>B25*C25</f>
        <v>0</v>
      </c>
      <c r="K25" s="16"/>
    </row>
    <row r="26" spans="2:11" x14ac:dyDescent="0.2">
      <c r="B26" s="13" t="s">
        <v>20</v>
      </c>
      <c r="C26" s="13" t="s">
        <v>19</v>
      </c>
      <c r="D26" s="12"/>
      <c r="E26" s="17"/>
    </row>
    <row r="27" spans="2:11" x14ac:dyDescent="0.2">
      <c r="B27" s="18">
        <f>D21</f>
        <v>0</v>
      </c>
      <c r="C27" s="9">
        <f>C25/24</f>
        <v>24.875</v>
      </c>
      <c r="D27" s="14"/>
      <c r="E27" s="15">
        <f>B27*C27</f>
        <v>0</v>
      </c>
    </row>
    <row r="28" spans="2:11" x14ac:dyDescent="0.2">
      <c r="B28" s="35" t="s">
        <v>21</v>
      </c>
      <c r="C28" s="36"/>
      <c r="D28" s="37"/>
      <c r="E28" s="19">
        <f>E25+E27</f>
        <v>0</v>
      </c>
      <c r="F28" s="20" t="s">
        <v>22</v>
      </c>
      <c r="G28" s="19">
        <f>E28*25/100</f>
        <v>0</v>
      </c>
      <c r="K28" s="21"/>
    </row>
    <row r="29" spans="2:11" ht="9.75" customHeight="1" x14ac:dyDescent="0.2">
      <c r="F29" s="21"/>
      <c r="K29" s="21"/>
    </row>
    <row r="30" spans="2:11" ht="15.75" x14ac:dyDescent="0.25">
      <c r="B30" s="2" t="s">
        <v>23</v>
      </c>
      <c r="C30" s="2"/>
      <c r="D30" s="2"/>
      <c r="E30" s="2"/>
    </row>
    <row r="31" spans="2:11" x14ac:dyDescent="0.2">
      <c r="B31" s="8"/>
      <c r="C31" s="13" t="s">
        <v>24</v>
      </c>
      <c r="D31" s="13" t="s">
        <v>19</v>
      </c>
      <c r="E31" s="12"/>
    </row>
    <row r="32" spans="2:11" x14ac:dyDescent="0.2">
      <c r="B32" s="8" t="s">
        <v>25</v>
      </c>
      <c r="C32" s="22">
        <v>0</v>
      </c>
      <c r="D32" s="9">
        <f>C25*15/100</f>
        <v>89.55</v>
      </c>
      <c r="E32" s="19">
        <f>C32*D32*(-1)</f>
        <v>0</v>
      </c>
      <c r="K32" s="16"/>
    </row>
    <row r="33" spans="2:19" x14ac:dyDescent="0.2">
      <c r="B33" s="8" t="s">
        <v>26</v>
      </c>
      <c r="C33" s="22">
        <v>0</v>
      </c>
      <c r="D33" s="9">
        <f>C25*30/100</f>
        <v>179.1</v>
      </c>
      <c r="E33" s="19">
        <f>C33*D33*(-1)</f>
        <v>0</v>
      </c>
      <c r="K33" s="16"/>
    </row>
    <row r="34" spans="2:19" x14ac:dyDescent="0.2">
      <c r="B34" s="8" t="s">
        <v>27</v>
      </c>
      <c r="C34" s="22">
        <v>0</v>
      </c>
      <c r="D34" s="9">
        <f>C25*30/100</f>
        <v>179.1</v>
      </c>
      <c r="E34" s="19">
        <f>C34*D34*(-1)</f>
        <v>0</v>
      </c>
      <c r="K34" s="16"/>
    </row>
    <row r="35" spans="2:19" x14ac:dyDescent="0.2">
      <c r="B35" s="35" t="s">
        <v>28</v>
      </c>
      <c r="C35" s="36"/>
      <c r="D35" s="37"/>
      <c r="E35" s="19">
        <f>SUM(E32:E34)</f>
        <v>0</v>
      </c>
    </row>
    <row r="36" spans="2:19" ht="9.9499999999999993" customHeight="1" x14ac:dyDescent="0.2">
      <c r="E36" s="23"/>
    </row>
    <row r="37" spans="2:19" x14ac:dyDescent="0.2">
      <c r="E37" s="24">
        <f>E28+E35</f>
        <v>0</v>
      </c>
    </row>
    <row r="38" spans="2:19" ht="9.9499999999999993" customHeight="1" x14ac:dyDescent="0.2">
      <c r="E38" s="25"/>
    </row>
    <row r="39" spans="2:19" x14ac:dyDescent="0.2">
      <c r="B39" s="33" t="s">
        <v>29</v>
      </c>
      <c r="C39" s="26"/>
      <c r="D39" s="26"/>
      <c r="E39" s="24">
        <f>IF(E37&lt;G28,G28,E37)</f>
        <v>0</v>
      </c>
    </row>
    <row r="40" spans="2:19" ht="9.9499999999999993" customHeight="1" x14ac:dyDescent="0.2"/>
    <row r="41" spans="2:19" ht="27.75" customHeight="1" x14ac:dyDescent="0.2">
      <c r="B41" s="32" t="s">
        <v>30</v>
      </c>
      <c r="C41" s="27"/>
      <c r="D41" s="31" t="str">
        <f>IF(C41="","",IF(OR(11-(J41*4+K41*3+L41*2+M41*7+N41*6+O41*5+P41*4+Q41*3+R41*2-ROUNDDOWN((J41*4+K41*3+L41*2+M41*7+N41*6+O41*5+P41*4+Q41*3+R41*2)/11,0)*11)-S41=0,(11-(J41*4+K41*3+L41*2+M41*7+N41*6+O41*5+P41*4+Q41*3+R41*2-ROUNDDOWN((J41*4+K41*3+L41*2+M41*7+N41*6+O41*5+P41*4+Q41*3+R41*2)/11,0)*11))-S41=11),"","Fejl i kontonr."))</f>
        <v/>
      </c>
      <c r="E41" s="28"/>
      <c r="F41" s="28"/>
      <c r="J41" s="4">
        <f>IF(LEN($C41)=10,VALUE(LEFT($C41,1)),0)</f>
        <v>0</v>
      </c>
      <c r="K41" s="4" t="e">
        <f>IF(LEN($C41)=10,VALUE(MID($C41,2,1)),VALUE(LEFT($C41,1)))</f>
        <v>#VALUE!</v>
      </c>
      <c r="L41" s="4" t="e">
        <f>IF(LEN($C41)=10,VALUE(MID($C41,3,1)),VALUE(MID($C41,2,1)))</f>
        <v>#VALUE!</v>
      </c>
      <c r="M41" s="4" t="e">
        <f>IF(LEN($C41)=10,VALUE(MID($C41,4,1)),VALUE(MID($C41,3,1)))</f>
        <v>#VALUE!</v>
      </c>
      <c r="N41" s="4" t="e">
        <f>IF(LEN($C41)=10,VALUE(MID($C41,5,1)),VALUE(MID($C41,4,1)))</f>
        <v>#VALUE!</v>
      </c>
      <c r="O41" s="4" t="e">
        <f>IF(LEN($C41)=10,VALUE(MID($C41,6,1)),VALUE(MID($C41,5,1)))</f>
        <v>#VALUE!</v>
      </c>
      <c r="P41" s="4" t="e">
        <f>IF(LEN($C41)=10,VALUE(MID($C41,7,1)),VALUE(MID($C41,6,1)))</f>
        <v>#VALUE!</v>
      </c>
      <c r="Q41" s="4" t="e">
        <f>IF(LEN($C41)=10,VALUE(MID($C41,8,1)),VALUE(MID($C41,7,1)))</f>
        <v>#VALUE!</v>
      </c>
      <c r="R41" s="4" t="e">
        <f>IF(LEN($C41)=10,VALUE(MID($C41,9,1)),VALUE(MID($C41,8,1)))</f>
        <v>#VALUE!</v>
      </c>
      <c r="S41" s="5" t="e">
        <f>VALUE(RIGHT($C41,1))</f>
        <v>#VALUE!</v>
      </c>
    </row>
    <row r="42" spans="2:19" ht="9.9499999999999993" customHeight="1" x14ac:dyDescent="0.2">
      <c r="E42" s="28"/>
      <c r="F42" s="28"/>
    </row>
    <row r="43" spans="2:19" x14ac:dyDescent="0.2">
      <c r="B43" s="30"/>
      <c r="C43" s="30"/>
      <c r="D43" s="30"/>
      <c r="E43" s="30"/>
      <c r="F43" s="30"/>
    </row>
    <row r="44" spans="2:19" x14ac:dyDescent="0.2">
      <c r="B44" s="30"/>
      <c r="C44" s="30"/>
      <c r="D44" s="30"/>
      <c r="E44" s="30"/>
      <c r="F44" s="30"/>
    </row>
    <row r="45" spans="2:19" x14ac:dyDescent="0.2">
      <c r="B45" s="30"/>
      <c r="C45" s="30"/>
      <c r="D45" s="30"/>
      <c r="E45" s="30"/>
      <c r="F45" s="30"/>
    </row>
    <row r="46" spans="2:19" x14ac:dyDescent="0.2">
      <c r="B46" s="30"/>
      <c r="C46" s="30"/>
      <c r="D46" s="30"/>
      <c r="E46" s="30"/>
      <c r="F46" s="30"/>
    </row>
    <row r="47" spans="2:19" x14ac:dyDescent="0.2">
      <c r="B47" s="30"/>
      <c r="C47" s="30"/>
      <c r="D47" s="30"/>
      <c r="E47" s="30"/>
      <c r="F47" s="30"/>
    </row>
    <row r="48" spans="2:19" x14ac:dyDescent="0.2">
      <c r="B48" s="34"/>
      <c r="C48" s="34"/>
      <c r="D48" s="34"/>
      <c r="E48" s="30"/>
      <c r="F48" s="30"/>
    </row>
    <row r="49" spans="2:19" ht="9.75" customHeight="1" x14ac:dyDescent="0.2">
      <c r="B49" s="30"/>
      <c r="C49" s="30"/>
      <c r="D49" s="30"/>
      <c r="E49" s="30"/>
      <c r="F49" s="30"/>
    </row>
    <row r="50" spans="2:19" x14ac:dyDescent="0.2">
      <c r="B50" s="30"/>
      <c r="C50" s="30"/>
      <c r="D50" s="34"/>
      <c r="E50" s="34"/>
      <c r="F50" s="34"/>
    </row>
    <row r="51" spans="2:19" x14ac:dyDescent="0.2">
      <c r="B51" s="30"/>
      <c r="C51" s="34"/>
      <c r="D51" s="34"/>
      <c r="E51" s="30"/>
      <c r="F51" s="30"/>
    </row>
    <row r="52" spans="2:19" x14ac:dyDescent="0.2">
      <c r="B52" s="30"/>
      <c r="C52" s="34"/>
      <c r="D52" s="34"/>
      <c r="E52" s="30"/>
      <c r="F52" s="30"/>
    </row>
    <row r="53" spans="2:19" x14ac:dyDescent="0.2">
      <c r="B53" s="30"/>
      <c r="C53" s="34"/>
      <c r="D53" s="34"/>
      <c r="E53" s="30"/>
      <c r="F53" s="30"/>
    </row>
    <row r="54" spans="2:19" x14ac:dyDescent="0.2">
      <c r="B54" s="30"/>
      <c r="C54" s="34"/>
      <c r="D54" s="34"/>
      <c r="E54" s="30"/>
      <c r="F54" s="30"/>
    </row>
    <row r="55" spans="2:19" x14ac:dyDescent="0.2">
      <c r="B55" s="34"/>
      <c r="C55" s="34"/>
      <c r="D55" s="34"/>
      <c r="E55" s="30"/>
      <c r="F55" s="30"/>
    </row>
    <row r="56" spans="2:19" x14ac:dyDescent="0.2">
      <c r="B56" s="34"/>
      <c r="C56" s="34"/>
      <c r="D56" s="34"/>
      <c r="E56" s="30"/>
      <c r="F56" s="30"/>
    </row>
    <row r="57" spans="2:19" ht="9.9499999999999993" customHeight="1" x14ac:dyDescent="0.2">
      <c r="B57" s="30"/>
      <c r="C57" s="30"/>
      <c r="D57" s="30"/>
      <c r="E57" s="30"/>
      <c r="F57" s="30"/>
    </row>
    <row r="58" spans="2:19" x14ac:dyDescent="0.2">
      <c r="B58" s="34"/>
      <c r="C58" s="34"/>
      <c r="D58" s="34"/>
      <c r="E58" s="30"/>
      <c r="F58" s="30"/>
    </row>
    <row r="59" spans="2:19" ht="9.9499999999999993" customHeight="1" x14ac:dyDescent="0.2">
      <c r="B59" s="30"/>
      <c r="C59" s="30"/>
      <c r="D59" s="30"/>
      <c r="E59" s="30"/>
      <c r="F59" s="30"/>
    </row>
    <row r="60" spans="2:19" ht="28.5" customHeight="1" x14ac:dyDescent="0.2">
      <c r="B60" s="30"/>
      <c r="C60" s="30"/>
      <c r="D60" s="30"/>
      <c r="E60" s="30"/>
      <c r="F60" s="30"/>
      <c r="J60" s="4">
        <f>IF(LEN($C60)=10,VALUE(LEFT($C60,1)),0)</f>
        <v>0</v>
      </c>
      <c r="K60" s="4" t="e">
        <f>IF(LEN($C60)=10,VALUE(MID($C60,2,1)),VALUE(LEFT($C60,1)))</f>
        <v>#VALUE!</v>
      </c>
      <c r="L60" s="4" t="e">
        <f>IF(LEN($C60)=10,VALUE(MID($C60,3,1)),VALUE(MID($C60,2,1)))</f>
        <v>#VALUE!</v>
      </c>
      <c r="M60" s="4" t="e">
        <f>IF(LEN($C60)=10,VALUE(MID($C60,4,1)),VALUE(MID($C60,3,1)))</f>
        <v>#VALUE!</v>
      </c>
      <c r="N60" s="4" t="e">
        <f>IF(LEN($C60)=10,VALUE(MID($C60,5,1)),VALUE(MID($C60,4,1)))</f>
        <v>#VALUE!</v>
      </c>
      <c r="O60" s="4" t="e">
        <f>IF(LEN($C60)=10,VALUE(MID($C60,6,1)),VALUE(MID($C60,5,1)))</f>
        <v>#VALUE!</v>
      </c>
      <c r="P60" s="4" t="e">
        <f>IF(LEN($C60)=10,VALUE(MID($C60,7,1)),VALUE(MID($C60,6,1)))</f>
        <v>#VALUE!</v>
      </c>
      <c r="Q60" s="4" t="e">
        <f>IF(LEN($C60)=10,VALUE(MID($C60,8,1)),VALUE(MID($C60,7,1)))</f>
        <v>#VALUE!</v>
      </c>
      <c r="R60" s="4" t="e">
        <f>IF(LEN($C60)=10,VALUE(MID($C60,9,1)),VALUE(MID($C60,8,1)))</f>
        <v>#VALUE!</v>
      </c>
      <c r="S60" s="5" t="e">
        <f>VALUE(RIGHT($C60,1))</f>
        <v>#VALUE!</v>
      </c>
    </row>
    <row r="61" spans="2:19" ht="9.9499999999999993" customHeight="1" x14ac:dyDescent="0.2">
      <c r="B61" s="30"/>
      <c r="C61" s="30"/>
      <c r="D61" s="30"/>
      <c r="E61" s="30"/>
      <c r="F61" s="30"/>
    </row>
    <row r="62" spans="2:19" x14ac:dyDescent="0.2">
      <c r="B62" s="34"/>
      <c r="C62" s="34"/>
      <c r="D62" s="34"/>
      <c r="E62" s="30"/>
      <c r="F62" s="30"/>
    </row>
    <row r="64" spans="2:19" x14ac:dyDescent="0.2">
      <c r="B64" s="29"/>
    </row>
  </sheetData>
  <mergeCells count="24">
    <mergeCell ref="E19:F21"/>
    <mergeCell ref="B2:G2"/>
    <mergeCell ref="B3:G3"/>
    <mergeCell ref="C6:D6"/>
    <mergeCell ref="C7:D7"/>
    <mergeCell ref="C8:D8"/>
    <mergeCell ref="C9:D9"/>
    <mergeCell ref="C10:D10"/>
    <mergeCell ref="C11:D11"/>
    <mergeCell ref="C13:D13"/>
    <mergeCell ref="C14:D14"/>
    <mergeCell ref="C16:D16"/>
    <mergeCell ref="B62:D62"/>
    <mergeCell ref="B28:D28"/>
    <mergeCell ref="B35:D35"/>
    <mergeCell ref="B48:D48"/>
    <mergeCell ref="D50:F50"/>
    <mergeCell ref="C51:D51"/>
    <mergeCell ref="C52:D52"/>
    <mergeCell ref="C53:D53"/>
    <mergeCell ref="C54:D54"/>
    <mergeCell ref="B55:D55"/>
    <mergeCell ref="B56:D56"/>
    <mergeCell ref="B58:D58"/>
  </mergeCells>
  <phoneticPr fontId="0" type="noConversion"/>
  <conditionalFormatting sqref="E19">
    <cfRule type="cellIs" dxfId="2" priority="1" stopIfTrue="1" operator="equal">
      <formula>"Der skal ikke udbetales rejsegodtgørelse"</formula>
    </cfRule>
  </conditionalFormatting>
  <conditionalFormatting sqref="E39">
    <cfRule type="cellIs" dxfId="1" priority="3" stopIfTrue="1" operator="lessThan">
      <formula>0</formula>
    </cfRule>
  </conditionalFormatting>
  <conditionalFormatting sqref="G21:J21">
    <cfRule type="cellIs" dxfId="0" priority="2" stopIfTrue="1" operator="equal">
      <formula>"Der skal ikke udbetales rejsegodtgørelse"</formula>
    </cfRule>
  </conditionalFormatting>
  <dataValidations count="5">
    <dataValidation type="decimal" allowBlank="1" showInputMessage="1" showErrorMessage="1" errorTitle="Ulovlig handling" error="Du kan kun skrive tal mellem 0 og 199,99" sqref="D33:D34" xr:uid="{00000000-0002-0000-0000-000000000000}">
      <formula1>0</formula1>
      <formula2>199.99</formula2>
    </dataValidation>
    <dataValidation type="decimal" allowBlank="1" showInputMessage="1" showErrorMessage="1" errorTitle="Ulovlig handling" error="Du kan kun skrive tal mellem 0 og 99,99" sqref="D32 C27" xr:uid="{00000000-0002-0000-0000-000001000000}">
      <formula1>0</formula1>
      <formula2>99.99</formula2>
    </dataValidation>
    <dataValidation type="decimal" allowBlank="1" showInputMessage="1" showErrorMessage="1" errorTitle="Ulovlig handling" error="Du kan kun skrive tal mellem 0 og 999,99" sqref="C25" xr:uid="{00000000-0002-0000-0000-000002000000}">
      <formula1>0</formula1>
      <formula2>999.99</formula2>
    </dataValidation>
    <dataValidation type="decimal" allowBlank="1" showInputMessage="1" showErrorMessage="1" errorTitle="Ulovlig handling" error="Du skal skrive tid som kommatal startende fra kl. 0, fx_x000a__x000a_0,01" sqref="D19:D20" xr:uid="{00000000-0002-0000-0000-000003000000}">
      <formula1>0.01</formula1>
      <formula2>23.59</formula2>
    </dataValidation>
    <dataValidation type="date" allowBlank="1" showInputMessage="1" showErrorMessage="1" errorTitle="Ulovlig handling" error="Du kan kun skrive datoer i dette felt._x000a__x000a_Datoer skrives på følgende måde:_x000a_Fx_x000a_28-06-2004" sqref="C19:C20" xr:uid="{00000000-0002-0000-0000-000004000000}">
      <formula1>37622</formula1>
      <formula2>73050</formula2>
    </dataValidation>
  </dataValidations>
  <pageMargins left="0.75" right="0.75" top="0.34" bottom="0.2" header="0" footer="0"/>
  <pageSetup paperSize="9" orientation="portrait" horizontalDpi="4294967293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>Albertslund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pbr</dc:creator>
  <cp:keywords/>
  <dc:description/>
  <cp:lastModifiedBy>Emily Krontoft</cp:lastModifiedBy>
  <cp:revision/>
  <dcterms:created xsi:type="dcterms:W3CDTF">2009-06-29T12:17:54Z</dcterms:created>
  <dcterms:modified xsi:type="dcterms:W3CDTF">2025-03-17T10:57:15Z</dcterms:modified>
  <cp:category/>
  <cp:contentStatus/>
</cp:coreProperties>
</file>