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15" windowWidth="12435" windowHeight="4950" tabRatio="873"/>
  </bookViews>
  <sheets>
    <sheet name="1. BC Dashboard " sheetId="1" r:id="rId1"/>
    <sheet name="2. Gevinstkort" sheetId="4" r:id="rId2"/>
    <sheet name="3. Gevinstrealiseringsplan" sheetId="5" r:id="rId3"/>
    <sheet name="4. Måleprogrammer" sheetId="6" r:id="rId4"/>
    <sheet name="5.Samlet økonomisk fremstilling" sheetId="7" r:id="rId5"/>
    <sheet name="6. Input Projektudgifter" sheetId="2" r:id="rId6"/>
    <sheet name="7. Input Gevinster" sheetId="3" r:id="rId7"/>
    <sheet name="8. Input Risici" sheetId="8" r:id="rId8"/>
    <sheet name="DATA" sheetId="9" r:id="rId9"/>
  </sheets>
  <definedNames>
    <definedName name="_xlnm.Print_Area" localSheetId="0">'1. BC Dashboard '!$B$2:$M$22</definedName>
  </definedNames>
  <calcPr calcId="145621"/>
</workbook>
</file>

<file path=xl/calcChain.xml><?xml version="1.0" encoding="utf-8"?>
<calcChain xmlns="http://schemas.openxmlformats.org/spreadsheetml/2006/main">
  <c r="C39" i="3" l="1"/>
  <c r="G6" i="9" l="1"/>
  <c r="D12" i="9"/>
  <c r="D13" i="9"/>
  <c r="D14" i="9"/>
  <c r="D15" i="9"/>
  <c r="D16" i="9"/>
  <c r="D17" i="9"/>
  <c r="D18" i="9"/>
  <c r="D19" i="9"/>
  <c r="D20" i="9"/>
  <c r="D21" i="9"/>
  <c r="D22" i="9"/>
  <c r="D23" i="9"/>
  <c r="D24" i="9"/>
  <c r="D25" i="9"/>
  <c r="D26" i="9"/>
  <c r="D27" i="9"/>
  <c r="J24" i="3"/>
  <c r="K24" i="3"/>
  <c r="L24" i="3"/>
  <c r="M24" i="3"/>
  <c r="N24" i="3"/>
  <c r="O24" i="3"/>
  <c r="P24" i="3"/>
  <c r="Q24" i="3"/>
  <c r="R24" i="3"/>
  <c r="S24" i="3"/>
  <c r="T24" i="3"/>
  <c r="U24" i="3"/>
  <c r="V24" i="3"/>
  <c r="W24" i="3"/>
  <c r="X24" i="3"/>
  <c r="Y24" i="3"/>
  <c r="AA24" i="3"/>
  <c r="AB24" i="3"/>
  <c r="AC24" i="3"/>
  <c r="AD24" i="3"/>
  <c r="E24" i="3"/>
  <c r="F24" i="3"/>
  <c r="G24" i="3"/>
  <c r="H24" i="3"/>
  <c r="I24" i="3"/>
  <c r="D24" i="3"/>
  <c r="L4" i="1" l="1"/>
  <c r="H6" i="9"/>
  <c r="G7" i="9"/>
  <c r="H7" i="9"/>
  <c r="G8" i="9"/>
  <c r="H8" i="9"/>
  <c r="H9" i="9" l="1"/>
  <c r="G9" i="9"/>
  <c r="K27" i="7"/>
  <c r="J27" i="7"/>
  <c r="I27" i="7"/>
  <c r="K18" i="7" l="1"/>
  <c r="J18" i="7"/>
  <c r="I18" i="7"/>
  <c r="D22" i="7"/>
  <c r="E22" i="7" s="1"/>
  <c r="F22" i="7" s="1"/>
  <c r="G22" i="7" s="1"/>
  <c r="H22" i="7" s="1"/>
  <c r="I22" i="7" s="1"/>
  <c r="J22" i="7" s="1"/>
  <c r="K22" i="7" s="1"/>
  <c r="D13" i="7"/>
  <c r="E13" i="7" s="1"/>
  <c r="F13" i="7" s="1"/>
  <c r="G13" i="7" s="1"/>
  <c r="H13" i="7" s="1"/>
  <c r="I13" i="7" s="1"/>
  <c r="J13" i="7" s="1"/>
  <c r="K13" i="7" s="1"/>
  <c r="D4" i="7"/>
  <c r="E4" i="7" s="1"/>
  <c r="F4" i="7" s="1"/>
  <c r="G4" i="7" s="1"/>
  <c r="H4" i="7" s="1"/>
  <c r="I4" i="7" s="1"/>
  <c r="J4" i="7" s="1"/>
  <c r="K4" i="7" s="1"/>
  <c r="K24" i="7"/>
  <c r="J24" i="7"/>
  <c r="I24" i="7"/>
  <c r="H24" i="7"/>
  <c r="G24" i="7"/>
  <c r="F24" i="7"/>
  <c r="E24" i="7"/>
  <c r="D24" i="7"/>
  <c r="C24" i="7"/>
  <c r="K15" i="7"/>
  <c r="J15" i="7"/>
  <c r="I15" i="7"/>
  <c r="H15" i="7"/>
  <c r="G15" i="7"/>
  <c r="F15" i="7"/>
  <c r="E15" i="7"/>
  <c r="D15" i="7"/>
  <c r="C15" i="7"/>
  <c r="K14" i="7"/>
  <c r="J14" i="7"/>
  <c r="I14" i="7"/>
  <c r="H14" i="7"/>
  <c r="G14" i="7"/>
  <c r="F14" i="7"/>
  <c r="E14" i="7"/>
  <c r="K6" i="7"/>
  <c r="J6" i="7"/>
  <c r="I6" i="7"/>
  <c r="H6" i="7"/>
  <c r="G6" i="7"/>
  <c r="F6" i="7"/>
  <c r="E6" i="7"/>
  <c r="D6" i="7"/>
  <c r="C6" i="7"/>
  <c r="F25" i="3"/>
  <c r="I25" i="3" s="1"/>
  <c r="L25" i="3" s="1"/>
  <c r="O25" i="3" s="1"/>
  <c r="R25" i="3" s="1"/>
  <c r="U25" i="3" s="1"/>
  <c r="X25" i="3" s="1"/>
  <c r="AA25" i="3" s="1"/>
  <c r="AD25" i="3" s="1"/>
  <c r="E25" i="3"/>
  <c r="H25" i="3" s="1"/>
  <c r="K25" i="3" s="1"/>
  <c r="N25" i="3" s="1"/>
  <c r="Q25" i="3" s="1"/>
  <c r="W25" i="3" s="1"/>
  <c r="AC25" i="3" s="1"/>
  <c r="D25" i="3"/>
  <c r="G25" i="3" s="1"/>
  <c r="J25" i="3" s="1"/>
  <c r="M25" i="3" s="1"/>
  <c r="P25" i="3" s="1"/>
  <c r="S25" i="3" s="1"/>
  <c r="V25" i="3" s="1"/>
  <c r="Y25" i="3" s="1"/>
  <c r="AB25" i="3" s="1"/>
  <c r="G2" i="3"/>
  <c r="J2" i="3" s="1"/>
  <c r="M2" i="3" s="1"/>
  <c r="P2" i="3" s="1"/>
  <c r="S2" i="3" s="1"/>
  <c r="V2" i="3" s="1"/>
  <c r="Y2" i="3" s="1"/>
  <c r="AB2" i="3" s="1"/>
  <c r="G2" i="2"/>
  <c r="J2" i="2" s="1"/>
  <c r="M2" i="2" s="1"/>
  <c r="P2" i="2" s="1"/>
  <c r="S2" i="2" s="1"/>
  <c r="V2" i="2" s="1"/>
  <c r="Y2" i="2" s="1"/>
  <c r="AB2" i="2" s="1"/>
  <c r="AD24" i="2"/>
  <c r="K23" i="7" s="1"/>
  <c r="AC24" i="2"/>
  <c r="K5" i="7" s="1"/>
  <c r="AB24" i="2"/>
  <c r="AA24" i="2"/>
  <c r="J23" i="7" s="1"/>
  <c r="Z24" i="2"/>
  <c r="J5" i="7" s="1"/>
  <c r="Y24" i="2"/>
  <c r="X24" i="2"/>
  <c r="I23" i="7" s="1"/>
  <c r="W24" i="2"/>
  <c r="I5" i="7" s="1"/>
  <c r="V24" i="2"/>
  <c r="U24" i="2"/>
  <c r="H23" i="7" s="1"/>
  <c r="T24" i="2"/>
  <c r="H5" i="7" s="1"/>
  <c r="S24" i="2"/>
  <c r="R24" i="2"/>
  <c r="G23" i="7" s="1"/>
  <c r="Q24" i="2"/>
  <c r="G5" i="7" s="1"/>
  <c r="P24" i="2"/>
  <c r="O24" i="2"/>
  <c r="F23" i="7" s="1"/>
  <c r="N24" i="2"/>
  <c r="F5" i="7" s="1"/>
  <c r="M24" i="2"/>
  <c r="L24" i="2"/>
  <c r="E23" i="7" s="1"/>
  <c r="K24" i="2"/>
  <c r="E5" i="7" s="1"/>
  <c r="J24" i="2"/>
  <c r="I24" i="2"/>
  <c r="D23" i="7" s="1"/>
  <c r="H24" i="2"/>
  <c r="D5" i="7" s="1"/>
  <c r="G24" i="2"/>
  <c r="D14" i="7" s="1"/>
  <c r="F24" i="2"/>
  <c r="F25" i="2" s="1"/>
  <c r="E24" i="2"/>
  <c r="C5" i="7" s="1"/>
  <c r="D24" i="2"/>
  <c r="D25" i="2" s="1"/>
  <c r="K10" i="1" l="1"/>
  <c r="I25" i="2"/>
  <c r="L25" i="2" s="1"/>
  <c r="O25" i="2"/>
  <c r="R25" i="2" s="1"/>
  <c r="U25" i="2" s="1"/>
  <c r="X25" i="2" s="1"/>
  <c r="AA25" i="2" s="1"/>
  <c r="AD25" i="2" s="1"/>
  <c r="E25" i="2"/>
  <c r="H25" i="2" s="1"/>
  <c r="K25" i="2" s="1"/>
  <c r="N25" i="2" s="1"/>
  <c r="Q25" i="2" s="1"/>
  <c r="T25" i="2" s="1"/>
  <c r="W25" i="2" s="1"/>
  <c r="Z25" i="2" s="1"/>
  <c r="AC25" i="2" s="1"/>
  <c r="C23" i="7"/>
  <c r="L10" i="1" s="1"/>
  <c r="G25" i="2"/>
  <c r="J25" i="2" s="1"/>
  <c r="M25" i="2" s="1"/>
  <c r="P25" i="2" s="1"/>
  <c r="S25" i="2" s="1"/>
  <c r="V25" i="2" s="1"/>
  <c r="Y25" i="2" s="1"/>
  <c r="AB25" i="2" s="1"/>
  <c r="C14" i="7"/>
  <c r="C16" i="7" s="1"/>
  <c r="C17" i="7" s="1"/>
  <c r="L12" i="1"/>
  <c r="J12" i="1"/>
  <c r="D25" i="7"/>
  <c r="G16" i="7"/>
  <c r="K16" i="7"/>
  <c r="E25" i="7"/>
  <c r="F16" i="7"/>
  <c r="J16" i="7"/>
  <c r="D16" i="7"/>
  <c r="H16" i="7"/>
  <c r="I25" i="7"/>
  <c r="F25" i="7"/>
  <c r="J25" i="7"/>
  <c r="H25" i="7"/>
  <c r="E16" i="7"/>
  <c r="I16" i="7"/>
  <c r="G25" i="7"/>
  <c r="K25" i="7"/>
  <c r="J10" i="1" l="1"/>
  <c r="C25" i="7"/>
  <c r="C26" i="7" s="1"/>
  <c r="C27" i="7" s="1"/>
  <c r="D17" i="7"/>
  <c r="C18" i="7"/>
  <c r="D26" i="7" l="1"/>
  <c r="D27" i="7" s="1"/>
  <c r="D18" i="7"/>
  <c r="E17" i="7"/>
  <c r="F17" i="7" s="1"/>
  <c r="E26" i="7" l="1"/>
  <c r="F26" i="7" s="1"/>
  <c r="E18" i="7"/>
  <c r="G17" i="7"/>
  <c r="F18" i="7"/>
  <c r="E27" i="7" l="1"/>
  <c r="G26" i="7"/>
  <c r="F27" i="7"/>
  <c r="H17" i="7"/>
  <c r="H18" i="7" s="1"/>
  <c r="G18" i="7"/>
  <c r="H26" i="7" l="1"/>
  <c r="H27" i="7" s="1"/>
  <c r="G27" i="7"/>
  <c r="B20" i="7"/>
  <c r="J13" i="1" s="1"/>
  <c r="J11" i="1"/>
  <c r="O14" i="8"/>
  <c r="O13" i="8"/>
  <c r="O12" i="8"/>
  <c r="O11" i="8"/>
  <c r="O10" i="8"/>
  <c r="O9" i="8"/>
  <c r="O8" i="8"/>
  <c r="O7" i="8"/>
  <c r="O6" i="8"/>
  <c r="O5" i="8"/>
  <c r="O4" i="8"/>
  <c r="O3" i="8"/>
  <c r="J14" i="8"/>
  <c r="J13" i="8"/>
  <c r="J12" i="8"/>
  <c r="J11" i="8"/>
  <c r="J10" i="8"/>
  <c r="J9" i="8"/>
  <c r="J8" i="8"/>
  <c r="J7" i="8"/>
  <c r="J6" i="8"/>
  <c r="J5" i="8"/>
  <c r="J4" i="8"/>
  <c r="J3" i="8"/>
  <c r="I7" i="9" s="1"/>
  <c r="E4" i="8"/>
  <c r="E5" i="8"/>
  <c r="E6" i="8"/>
  <c r="E7" i="8"/>
  <c r="E8" i="8"/>
  <c r="E9" i="8"/>
  <c r="E10" i="8"/>
  <c r="E11" i="8"/>
  <c r="E12" i="8"/>
  <c r="E13" i="8"/>
  <c r="E14" i="8"/>
  <c r="E3" i="8"/>
  <c r="I8" i="9" l="1"/>
  <c r="F14" i="1" s="1"/>
  <c r="I6" i="9"/>
  <c r="F12" i="1" s="1"/>
  <c r="B29" i="7"/>
  <c r="L13" i="1" s="1"/>
  <c r="L11" i="1"/>
  <c r="F13" i="1"/>
  <c r="I7" i="7"/>
  <c r="I8" i="7" s="1"/>
  <c r="E7" i="7"/>
  <c r="F7" i="7"/>
  <c r="J7" i="7"/>
  <c r="G7" i="7"/>
  <c r="K7" i="7"/>
  <c r="D7" i="7"/>
  <c r="K12" i="1" s="1"/>
  <c r="H7" i="7"/>
  <c r="C7" i="7"/>
  <c r="C8" i="7" s="1"/>
  <c r="J8" i="7" l="1"/>
  <c r="K8" i="7"/>
  <c r="I9" i="9"/>
  <c r="F10" i="1" s="1"/>
  <c r="C9" i="7"/>
  <c r="I9" i="7" l="1"/>
  <c r="K9" i="7"/>
  <c r="J9" i="7"/>
  <c r="D8" i="7"/>
  <c r="E8" i="7" l="1"/>
  <c r="F8" i="7" s="1"/>
  <c r="F9" i="7" s="1"/>
  <c r="D9" i="7"/>
  <c r="E9" i="7" l="1"/>
  <c r="G8" i="7" l="1"/>
  <c r="K11" i="1" s="1"/>
  <c r="G9" i="7" l="1"/>
  <c r="H9" i="7" l="1"/>
  <c r="B11" i="7" s="1"/>
  <c r="K13" i="1" s="1"/>
</calcChain>
</file>

<file path=xl/comments1.xml><?xml version="1.0" encoding="utf-8"?>
<comments xmlns="http://schemas.openxmlformats.org/spreadsheetml/2006/main">
  <authors>
    <author>Rasmus Korch</author>
  </authors>
  <commentList>
    <comment ref="C4" authorId="0">
      <text>
        <r>
          <rPr>
            <sz val="9"/>
            <color indexed="81"/>
            <rFont val="Tahoma"/>
            <family val="2"/>
          </rPr>
          <t>Indsæt navn for business case fx "Business case for ESDH", "Business case for SAPA" etc.</t>
        </r>
      </text>
    </comment>
    <comment ref="L4" authorId="0">
      <text>
        <r>
          <rPr>
            <sz val="9"/>
            <color indexed="81"/>
            <rFont val="Tahoma"/>
            <family val="2"/>
          </rPr>
          <t xml:space="preserve">Versionsnummer indsættes automatisk, når dato i feltet "versioner" er udfyldt. Det er vigtigt at angive datoen på følgende måde: 11-01-2016 </t>
        </r>
      </text>
    </comment>
    <comment ref="C6" authorId="0">
      <text>
        <r>
          <rPr>
            <sz val="9"/>
            <color indexed="81"/>
            <rFont val="Tahoma"/>
            <family val="2"/>
          </rPr>
          <t>Her indsættes en kort beskrivelse af formål, baggrund, konsekvensen af ikke at gøre noget samt evt. forudsætninger. Denne tekst kan med fordel hentes fra idéoplæg/projektbeskrivelse</t>
        </r>
      </text>
    </comment>
    <comment ref="E6" authorId="0">
      <text>
        <r>
          <rPr>
            <sz val="9"/>
            <color indexed="81"/>
            <rFont val="Tahoma"/>
            <family val="2"/>
          </rPr>
          <t>Her anføres de identificerede projektudgifter fra gevinstkortet (faneblad 2). Udgifterne kan evt. fordeles på de tre prædefinerede kategorier: "It-investeringer", "Teknisk projektledelse" og "Organisatorisk projektledelse"</t>
        </r>
      </text>
    </comment>
    <comment ref="F6" authorId="0">
      <text>
        <r>
          <rPr>
            <sz val="9"/>
            <color indexed="81"/>
            <rFont val="Tahoma"/>
            <family val="2"/>
          </rPr>
          <t>Her anføres de identificerede gevinster fra gevisntkortet (faneblad 2) som struktureres efter om gevinsterne er "Økonomiske gevinster" som fx sparret arbejdstid, "Kvalitative gevinster" som fx bedre medarbejdertilfredshed eller "Compliance gevinster" fx at efterleve krav fra Byråd.</t>
        </r>
      </text>
    </comment>
    <comment ref="I6" authorId="0">
      <text>
        <r>
          <rPr>
            <sz val="9"/>
            <color indexed="81"/>
            <rFont val="Tahoma"/>
            <family val="2"/>
          </rPr>
          <t>Her vises projektets pengestrømme. Oversigten genereres automatisk, når Input Projektudgifter (faneblad 6) og Input gevinster (faneblad 7) er udfyldt korrekt. Oversigten udtrykker projektudgifter pr. år. gevinster pr år og det akkumulerede resultat pr. år i business casens periode</t>
        </r>
      </text>
    </comment>
    <comment ref="C9" authorId="0">
      <text>
        <r>
          <rPr>
            <sz val="9"/>
            <color indexed="81"/>
            <rFont val="Tahoma"/>
            <family val="2"/>
          </rPr>
          <t xml:space="preserve">Her vises en fordeling af business casens positive økonomiske gevinster, for at vise hvilke som er mest signifikante. For at få vist oversigten skal man i faneblad 7 (Input gevinster) manuelt opgøre gevinstfordelingen i procent (husk kun at angive de positive økonomiske gevinster) </t>
        </r>
      </text>
    </comment>
    <comment ref="E9" authorId="0">
      <text>
        <r>
          <rPr>
            <sz val="9"/>
            <color indexed="81"/>
            <rFont val="Tahoma"/>
            <family val="2"/>
          </rPr>
          <t>Her angives evt. afhængigheder som beskrives i fritekst. Risici-scoren dannes automatisk, når faneblad 8 (Input Risici) er indtastet korrekt. Projekter i grøn har minimale risici, projekter i gul har medium risici og projekter i rød maksimale store risici. Trafiklys-modellen kan således bruges til at sammenholde risici med investering og forventet udbytte. Det er desuden muligt at se risikoscoren for de tre prædefinerede risikokategorier "Teknologiske risici", "Poilitiske/juridiske risici" og "Organisatoriske risici".</t>
        </r>
      </text>
    </comment>
    <comment ref="I9" authorId="0">
      <text>
        <r>
          <rPr>
            <sz val="9"/>
            <color indexed="81"/>
            <rFont val="Tahoma"/>
            <family val="2"/>
          </rPr>
          <t>Oversigten viser en række centrale økonomiske nøgletal. Nøgletal dannes automatisk fra input-arkene</t>
        </r>
      </text>
    </comment>
    <comment ref="J9" authorId="0">
      <text>
        <r>
          <rPr>
            <sz val="9"/>
            <color indexed="81"/>
            <rFont val="Tahoma"/>
            <family val="2"/>
          </rPr>
          <t>Best case scneariet udtrykker det mest optimistiske udfald for business casen</t>
        </r>
      </text>
    </comment>
    <comment ref="K9" authorId="0">
      <text>
        <r>
          <rPr>
            <sz val="9"/>
            <color indexed="81"/>
            <rFont val="Tahoma"/>
            <family val="2"/>
          </rPr>
          <t>Most likely scenariet udtrykker det mest sandsynlige udfald for business casen</t>
        </r>
      </text>
    </comment>
    <comment ref="L9" authorId="0">
      <text>
        <r>
          <rPr>
            <sz val="9"/>
            <color indexed="81"/>
            <rFont val="Tahoma"/>
            <family val="2"/>
          </rPr>
          <t>Worst case scnenariet udtrykker det mindst fordelagtige udfald for business casen</t>
        </r>
      </text>
    </comment>
    <comment ref="I15" authorId="0">
      <text>
        <r>
          <rPr>
            <sz val="9"/>
            <color indexed="81"/>
            <rFont val="Tahoma"/>
            <family val="2"/>
          </rPr>
          <t>Her er det muligt at anvende versionsstyring. Angiv ændring, hvem som har foretaget en redigering samt dato og versionsnummer.</t>
        </r>
      </text>
    </comment>
    <comment ref="E17" authorId="0">
      <text>
        <r>
          <rPr>
            <sz val="9"/>
            <color indexed="81"/>
            <rFont val="Tahoma"/>
            <family val="2"/>
          </rPr>
          <t>Beskriv evt. afhængigheder her fx projektet er del af et et program, eller indsatsen er afhængig af HR-indsats omlkring digital ledelse etc.</t>
        </r>
      </text>
    </comment>
  </commentList>
</comments>
</file>

<file path=xl/comments2.xml><?xml version="1.0" encoding="utf-8"?>
<comments xmlns="http://schemas.openxmlformats.org/spreadsheetml/2006/main">
  <authors>
    <author>Rasmus Korch</author>
  </authors>
  <commentList>
    <comment ref="C3" authorId="0">
      <text>
        <r>
          <rPr>
            <sz val="9"/>
            <color indexed="81"/>
            <rFont val="Tahoma"/>
            <family val="2"/>
          </rPr>
          <t>Her indsættes udfyldt gevsintkort til illustration af projektets nye egenskab, forudsætninger og gevisnter. Gevinstkortet kan klippes ind fra PowerPoint.</t>
        </r>
      </text>
    </comment>
  </commentList>
</comments>
</file>

<file path=xl/comments3.xml><?xml version="1.0" encoding="utf-8"?>
<comments xmlns="http://schemas.openxmlformats.org/spreadsheetml/2006/main">
  <authors>
    <author>Rasmus Korch</author>
  </authors>
  <commentList>
    <comment ref="B2" authorId="0">
      <text>
        <r>
          <rPr>
            <sz val="9"/>
            <color indexed="81"/>
            <rFont val="Tahoma"/>
            <family val="2"/>
          </rPr>
          <t>Her angives navnet på gevinsten fx "sparet arbejdstid ved sagsoprettelse", "sparet arbejdstid til dokumentation", "reducerede omkostninger til indkøb grundet mere intelligent og automatiseret og datadrevet indkøbsproces"</t>
        </r>
      </text>
    </comment>
    <comment ref="B3" authorId="0">
      <text>
        <r>
          <rPr>
            <sz val="9"/>
            <color indexed="81"/>
            <rFont val="Tahoma"/>
            <family val="2"/>
          </rPr>
          <t>Her angives navnet på projektet/programmet fx "nyt ESDH system", "Ny biblioteksløsning", "ny standard for informationssikkerhed" etc.</t>
        </r>
      </text>
    </comment>
    <comment ref="B4" authorId="0">
      <text>
        <r>
          <rPr>
            <sz val="9"/>
            <color indexed="81"/>
            <rFont val="Tahoma"/>
            <family val="2"/>
          </rPr>
          <t>Indsæt navn eller navne på de ledere som skal være "gevinstejere" og er ansvarlig(e) for at høste gevinster</t>
        </r>
      </text>
    </comment>
    <comment ref="B5" authorId="0">
      <text>
        <r>
          <rPr>
            <sz val="9"/>
            <color indexed="81"/>
            <rFont val="Tahoma"/>
            <family val="2"/>
          </rPr>
          <t>Indsæt den forventede økonomiske gevinst pr. gevinstejer i kr. (hvis ikke opgjort i absolutte tal angives tal i tusinde kr.)</t>
        </r>
      </text>
    </comment>
    <comment ref="B6" authorId="0">
      <text>
        <r>
          <rPr>
            <sz val="9"/>
            <color indexed="81"/>
            <rFont val="Tahoma"/>
            <family val="2"/>
          </rPr>
          <t>Indsæt den periode hvor gevinsten forventes at kunne høstes fx fra [2016-2020]. Angiv periode for alle gevinstejere</t>
        </r>
      </text>
    </comment>
    <comment ref="B7" authorId="0">
      <text>
        <r>
          <rPr>
            <sz val="9"/>
            <color indexed="81"/>
            <rFont val="Tahoma"/>
            <family val="2"/>
          </rPr>
          <t>Angiv om der er planlagt særlige aktiviteter ifm. gevinsthøsten fx målinger (jf. måleprogrammerne i næste faneblad), møder ifm. opfølgning, anden form for ledelsesopfølgning etc.</t>
        </r>
      </text>
    </comment>
    <comment ref="B10" authorId="0">
      <text>
        <r>
          <rPr>
            <sz val="9"/>
            <color indexed="81"/>
            <rFont val="Tahoma"/>
            <family val="2"/>
          </rPr>
          <t xml:space="preserve">Hvis der gennemføres målinger på realisering af gevinster, er det vigtigt at udfylde dette skema. Først angives navnet på den gevinst der måles på. Husk at hvis der måles på gevsinter, så suppleres dette skema med et måleprogram, der nærmere beskriver hvordan målingen gennemføres. I det følgende faneblad 4 er indsat skabelon for et måleprogram
</t>
        </r>
      </text>
    </comment>
    <comment ref="B11" authorId="0">
      <text>
        <r>
          <rPr>
            <sz val="9"/>
            <color indexed="81"/>
            <rFont val="Tahoma"/>
            <family val="2"/>
          </rPr>
          <t>Når der gennemføres målinger er det vigtigt at forholde sig til, hvor i organisationen målingen gennemføres fx på "socialområdet", "stab og økonomi", "alle kommunens områder" etc.</t>
        </r>
      </text>
    </comment>
    <comment ref="B12" authorId="0">
      <text>
        <r>
          <rPr>
            <sz val="9"/>
            <color indexed="81"/>
            <rFont val="Tahoma"/>
            <family val="2"/>
          </rPr>
          <t xml:space="preserve">Der gennemføres som regel en før-måling der udtrykker </t>
        </r>
        <r>
          <rPr>
            <i/>
            <sz val="9"/>
            <color indexed="81"/>
            <rFont val="Tahoma"/>
            <family val="2"/>
          </rPr>
          <t>baseline</t>
        </r>
        <r>
          <rPr>
            <sz val="9"/>
            <color indexed="81"/>
            <rFont val="Tahoma"/>
            <family val="2"/>
          </rPr>
          <t xml:space="preserve"> - fx i hvor meget tid der i dag bruges på en dokumentations-opgave</t>
        </r>
      </text>
    </comment>
    <comment ref="C12" authorId="0">
      <text>
        <r>
          <rPr>
            <sz val="9"/>
            <color indexed="81"/>
            <rFont val="Tahoma"/>
            <family val="2"/>
          </rPr>
          <t xml:space="preserve">Indæt dato
</t>
        </r>
      </text>
    </comment>
    <comment ref="D12" authorId="0">
      <text>
        <r>
          <rPr>
            <sz val="9"/>
            <color indexed="81"/>
            <rFont val="Tahoma"/>
            <family val="2"/>
          </rPr>
          <t xml:space="preserve">Angiv hvem som er ansvarlig for at udføre målingen
</t>
        </r>
      </text>
    </comment>
    <comment ref="E12" authorId="0">
      <text>
        <r>
          <rPr>
            <sz val="9"/>
            <color indexed="81"/>
            <rFont val="Tahoma"/>
            <family val="2"/>
          </rPr>
          <t>Beskriv måleresultat fx "30 min. i gennemsnit pr. medarbejder til dokumentaion pr. dag" eller "1 time pr. medarbejder til sagsoprettelse i gennemsnit pr. dag"</t>
        </r>
      </text>
    </comment>
    <comment ref="B13" authorId="0">
      <text>
        <r>
          <rPr>
            <sz val="9"/>
            <color indexed="81"/>
            <rFont val="Tahoma"/>
            <family val="2"/>
          </rPr>
          <t>Der gennemføres en gevinstmåling, der anvendes til at beskrive forskellen mellem måleresultat og forventet gevinst</t>
        </r>
      </text>
    </comment>
    <comment ref="C13" authorId="0">
      <text>
        <r>
          <rPr>
            <sz val="9"/>
            <color indexed="81"/>
            <rFont val="Tahoma"/>
            <family val="2"/>
          </rPr>
          <t xml:space="preserve">Indæt dato
</t>
        </r>
      </text>
    </comment>
    <comment ref="D13" authorId="0">
      <text>
        <r>
          <rPr>
            <sz val="9"/>
            <color indexed="81"/>
            <rFont val="Tahoma"/>
            <family val="2"/>
          </rPr>
          <t xml:space="preserve">Angiv hvem som er ansvarlig for at udføre målingen
</t>
        </r>
      </text>
    </comment>
    <comment ref="E13" authorId="0">
      <text>
        <r>
          <rPr>
            <sz val="9"/>
            <color indexed="81"/>
            <rFont val="Tahoma"/>
            <family val="2"/>
          </rPr>
          <t>Beskriv måleresultat fx "30 min. i gennemsnit pr. medarbejder til dokumentaion pr. dag" eller "1 time pr. medarbejder til sagsoprettelse i gennemsnit pr. dag"</t>
        </r>
      </text>
    </comment>
    <comment ref="B14" authorId="0">
      <text>
        <r>
          <rPr>
            <sz val="9"/>
            <color indexed="81"/>
            <rFont val="Tahoma"/>
            <family val="2"/>
          </rPr>
          <t>Man kan vælge at supplere med flere målinger for at få et mere nøjagtigt måleresultatet. Hvis man vælger dette udfyldes denne række og evt. flere rækker</t>
        </r>
      </text>
    </comment>
    <comment ref="C14" authorId="0">
      <text>
        <r>
          <rPr>
            <sz val="9"/>
            <color indexed="81"/>
            <rFont val="Tahoma"/>
            <family val="2"/>
          </rPr>
          <t xml:space="preserve">Indæt dato
</t>
        </r>
      </text>
    </comment>
    <comment ref="D14" authorId="0">
      <text>
        <r>
          <rPr>
            <sz val="9"/>
            <color indexed="81"/>
            <rFont val="Tahoma"/>
            <family val="2"/>
          </rPr>
          <t xml:space="preserve">Angiv hvem som er ansvarlig for at udføre målingen
</t>
        </r>
      </text>
    </comment>
    <comment ref="E14" authorId="0">
      <text>
        <r>
          <rPr>
            <sz val="9"/>
            <color indexed="81"/>
            <rFont val="Tahoma"/>
            <family val="2"/>
          </rPr>
          <t>Beskriv måleresultat fx "30 min. i gennemsnit pr. medarbejder til dokumentaion pr. dag" eller "1 time pr. medarbejder til sagsoprettelse i gennemsnit pr. dag"</t>
        </r>
      </text>
    </comment>
    <comment ref="B16" authorId="0">
      <text>
        <r>
          <rPr>
            <sz val="9"/>
            <color indexed="81"/>
            <rFont val="Tahoma"/>
            <family val="2"/>
          </rPr>
          <t>Her angives navnet på gevinsten fx "sparet arbejdstid ved sagsoprettelse", "sparet arbejdstid til dokumentation", "reducerede omkostninger til indkøb grundet mere intelligent og automatiseret og datadrevet indkøbsproces"</t>
        </r>
      </text>
    </comment>
    <comment ref="B17" authorId="0">
      <text>
        <r>
          <rPr>
            <sz val="9"/>
            <color indexed="81"/>
            <rFont val="Tahoma"/>
            <family val="2"/>
          </rPr>
          <t>Her angives navnet på projektet/programmet fx "nyt ESDH system", "Ny biblioteksløsning", "ny standard for informationssikkerhed" etc.</t>
        </r>
      </text>
    </comment>
    <comment ref="B18" authorId="0">
      <text>
        <r>
          <rPr>
            <sz val="9"/>
            <color indexed="81"/>
            <rFont val="Tahoma"/>
            <family val="2"/>
          </rPr>
          <t>Indsæt navn eller navne på de ledere som skal være "gevinstejere" og er ansvarlig(e) for at høste gevinsten</t>
        </r>
      </text>
    </comment>
    <comment ref="B19" authorId="0">
      <text>
        <r>
          <rPr>
            <sz val="9"/>
            <color indexed="81"/>
            <rFont val="Tahoma"/>
            <family val="2"/>
          </rPr>
          <t>Indsæt den forventede økonomiske gevinst pr. gevinstejer i kr. (hvis ikke opgjort i absolutte tal angives tal i tusinde kr.)</t>
        </r>
      </text>
    </comment>
    <comment ref="B20" authorId="0">
      <text>
        <r>
          <rPr>
            <sz val="9"/>
            <color indexed="81"/>
            <rFont val="Tahoma"/>
            <family val="2"/>
          </rPr>
          <t>Indsæt den periode hvor gevinsten forventes at kunne høstes fx fra [2016-2020]. Angiv periode for alle gevinstejere</t>
        </r>
      </text>
    </comment>
    <comment ref="B21" authorId="0">
      <text>
        <r>
          <rPr>
            <sz val="9"/>
            <color indexed="81"/>
            <rFont val="Tahoma"/>
            <family val="2"/>
          </rPr>
          <t>Angiv om der er planlagt særlige aktiviteter ifm. gevinsthøsten fx målinger (jf. måleprogrammerne i næste faneblad), møder ifm. opfølgning, anden form for ledelsesopfølgning etc.</t>
        </r>
      </text>
    </comment>
    <comment ref="B24" authorId="0">
      <text>
        <r>
          <rPr>
            <sz val="9"/>
            <color indexed="81"/>
            <rFont val="Tahoma"/>
            <family val="2"/>
          </rPr>
          <t xml:space="preserve">Hvis der gennemføres målinger på realisering af gevinster, er det vigtigt at udfylde dette skema. Først angives navnet på den gevinst der måles på. Husk at hvis der måles på gevsinter, så suppleres dette skema med et måleprogram, der nærmere beskriver hvordan målingen gennemføres. I det følgende faneblad 4 er indsat skabelon for et måleprogram
</t>
        </r>
      </text>
    </comment>
    <comment ref="B25" authorId="0">
      <text>
        <r>
          <rPr>
            <sz val="9"/>
            <color indexed="81"/>
            <rFont val="Tahoma"/>
            <family val="2"/>
          </rPr>
          <t>Når der gennemføres målinger er det vigtigt at forholde sig til, hvor i organisationen målingen gennemføres fx på "socialområdet", "stab og økonomi", "alle kommunens områder" etc.</t>
        </r>
      </text>
    </comment>
    <comment ref="B26" authorId="0">
      <text>
        <r>
          <rPr>
            <sz val="9"/>
            <color indexed="81"/>
            <rFont val="Tahoma"/>
            <family val="2"/>
          </rPr>
          <t xml:space="preserve">Der gennemføres som regel en før-måling der udtrykker </t>
        </r>
        <r>
          <rPr>
            <i/>
            <sz val="9"/>
            <color indexed="81"/>
            <rFont val="Tahoma"/>
            <family val="2"/>
          </rPr>
          <t>baseline</t>
        </r>
        <r>
          <rPr>
            <sz val="9"/>
            <color indexed="81"/>
            <rFont val="Tahoma"/>
            <family val="2"/>
          </rPr>
          <t xml:space="preserve"> - fx i hvor meget tid der i dag bruges på en dokumentations-opgave</t>
        </r>
      </text>
    </comment>
    <comment ref="C26" authorId="0">
      <text>
        <r>
          <rPr>
            <sz val="9"/>
            <color indexed="81"/>
            <rFont val="Tahoma"/>
            <family val="2"/>
          </rPr>
          <t xml:space="preserve">Indæt dato
</t>
        </r>
      </text>
    </comment>
    <comment ref="D26" authorId="0">
      <text>
        <r>
          <rPr>
            <sz val="9"/>
            <color indexed="81"/>
            <rFont val="Tahoma"/>
            <family val="2"/>
          </rPr>
          <t xml:space="preserve">Angiv hvem som er ansvarlig for at udføre målingen
</t>
        </r>
      </text>
    </comment>
    <comment ref="E26" authorId="0">
      <text>
        <r>
          <rPr>
            <sz val="9"/>
            <color indexed="81"/>
            <rFont val="Tahoma"/>
            <family val="2"/>
          </rPr>
          <t>Beskriv måleresultat fx "30 min. i gennemsnit pr. medarbejder til dokumentaion pr. dag" eller "1 time pr. medarbejder til sagsoprettelse i gennemsnit pr. dag"</t>
        </r>
      </text>
    </comment>
    <comment ref="B27" authorId="0">
      <text>
        <r>
          <rPr>
            <sz val="9"/>
            <color indexed="81"/>
            <rFont val="Tahoma"/>
            <family val="2"/>
          </rPr>
          <t>Der gennemføres en gevinstmåling, der anvendes til at beskrive forskellen mellem måleresultat og forventet gevinst</t>
        </r>
      </text>
    </comment>
    <comment ref="C27" authorId="0">
      <text>
        <r>
          <rPr>
            <sz val="9"/>
            <color indexed="81"/>
            <rFont val="Tahoma"/>
            <family val="2"/>
          </rPr>
          <t xml:space="preserve">Indæt dato
</t>
        </r>
      </text>
    </comment>
    <comment ref="D27" authorId="0">
      <text>
        <r>
          <rPr>
            <sz val="9"/>
            <color indexed="81"/>
            <rFont val="Tahoma"/>
            <family val="2"/>
          </rPr>
          <t xml:space="preserve">Angiv hvem som er ansvarlig for at udføre målingen
</t>
        </r>
      </text>
    </comment>
    <comment ref="E27" authorId="0">
      <text>
        <r>
          <rPr>
            <sz val="9"/>
            <color indexed="81"/>
            <rFont val="Tahoma"/>
            <family val="2"/>
          </rPr>
          <t>Beskriv måleresultat fx "30 min. i gennemsnit pr. medarbejder til dokumentaion pr. dag" eller "1 time pr. medarbejder til sagsoprettelse i gennemsnit pr. dag"</t>
        </r>
      </text>
    </comment>
    <comment ref="B28" authorId="0">
      <text>
        <r>
          <rPr>
            <sz val="9"/>
            <color indexed="81"/>
            <rFont val="Tahoma"/>
            <family val="2"/>
          </rPr>
          <t>Man kan vælge at supplere med flere målinger for at få et mere nøjagtigt måleresultatet. Hvis man vælger dette udfyldes denne række og evt. flere rækker</t>
        </r>
      </text>
    </comment>
    <comment ref="C28" authorId="0">
      <text>
        <r>
          <rPr>
            <sz val="9"/>
            <color indexed="81"/>
            <rFont val="Tahoma"/>
            <family val="2"/>
          </rPr>
          <t xml:space="preserve">Indæt dato
</t>
        </r>
      </text>
    </comment>
    <comment ref="D28" authorId="0">
      <text>
        <r>
          <rPr>
            <sz val="9"/>
            <color indexed="81"/>
            <rFont val="Tahoma"/>
            <family val="2"/>
          </rPr>
          <t xml:space="preserve">Angiv hvem som er ansvarlig for at udføre målingen
</t>
        </r>
      </text>
    </comment>
    <comment ref="E28" authorId="0">
      <text>
        <r>
          <rPr>
            <sz val="9"/>
            <color indexed="81"/>
            <rFont val="Tahoma"/>
            <family val="2"/>
          </rPr>
          <t>Beskriv måleresultat fx "30 min. i gennemsnit pr. medarbejder til dokumentaion pr. dag" eller "1 time pr. medarbejder til sagsoprettelse i gennemsnit pr. dag"</t>
        </r>
      </text>
    </comment>
    <comment ref="B31" authorId="0">
      <text>
        <r>
          <rPr>
            <sz val="9"/>
            <color indexed="81"/>
            <rFont val="Tahoma"/>
            <family val="2"/>
          </rPr>
          <t>Her angives navnet på gevinsten fx "sparet arbejdstid ved sagsoprettelse", "sparet arbejdstid til dokumentation", "reducerede omkostninger til indkøb grundet mere intelligent og automatiseret og datadrevet indkøbsproces"</t>
        </r>
      </text>
    </comment>
    <comment ref="B32" authorId="0">
      <text>
        <r>
          <rPr>
            <sz val="9"/>
            <color indexed="81"/>
            <rFont val="Tahoma"/>
            <family val="2"/>
          </rPr>
          <t>Her angives navnet på projektet/programmet fx "nyt ESDH system", "Ny biblioteksløsning", "ny standard for informationssikkerhed" etc.</t>
        </r>
      </text>
    </comment>
    <comment ref="B33" authorId="0">
      <text>
        <r>
          <rPr>
            <sz val="9"/>
            <color indexed="81"/>
            <rFont val="Tahoma"/>
            <family val="2"/>
          </rPr>
          <t>Indsæt navn eller navne på de ledere som skal være "gevinstejere" og er ansvarlig(e) for at høste gevinsten</t>
        </r>
      </text>
    </comment>
    <comment ref="B34" authorId="0">
      <text>
        <r>
          <rPr>
            <sz val="9"/>
            <color indexed="81"/>
            <rFont val="Tahoma"/>
            <family val="2"/>
          </rPr>
          <t>Indsæt den forventede økonomiske gevinst pr. gevinstejer i kr. (hvis ikke opgjort i absolutte tal angives tal i tusinde kr.)</t>
        </r>
      </text>
    </comment>
    <comment ref="B35" authorId="0">
      <text>
        <r>
          <rPr>
            <sz val="9"/>
            <color indexed="81"/>
            <rFont val="Tahoma"/>
            <family val="2"/>
          </rPr>
          <t>Indsæt den periode hvor gevinst forventes at kunne høstes fx fra [2016-2021]. Angiv periode for alle gevinstejere</t>
        </r>
      </text>
    </comment>
    <comment ref="B36" authorId="0">
      <text>
        <r>
          <rPr>
            <sz val="9"/>
            <color indexed="81"/>
            <rFont val="Tahoma"/>
            <family val="2"/>
          </rPr>
          <t>Angiv om der er planlagt særlige aktiviteter ifm. gevinsthøsten fx målinger (jf. måleprogrammerne i næste faneblad), møder ifm. opfølgning, anden form for ledelsesopfølgning etc.</t>
        </r>
      </text>
    </comment>
    <comment ref="B39" authorId="0">
      <text>
        <r>
          <rPr>
            <sz val="9"/>
            <color indexed="81"/>
            <rFont val="Tahoma"/>
            <family val="2"/>
          </rPr>
          <t xml:space="preserve">Hvis der gennemføres målinger på realisering af gevinster, er det vigtigt at udfylde dette skema. Først angives navnet på den gevinst der måles på. Husk at hvis der måles på gevsinter, så suppleres dette skema med et måleprogram, der nærmere beskriver hvordan målingen gennemføres. I det følgende faneblad 4 er indsat skabelon for et måleprogram
</t>
        </r>
      </text>
    </comment>
    <comment ref="B40" authorId="0">
      <text>
        <r>
          <rPr>
            <sz val="9"/>
            <color indexed="81"/>
            <rFont val="Tahoma"/>
            <family val="2"/>
          </rPr>
          <t>Når der gennemføres målinger er det vigtigt at forholde sig til, hvor i organisationen målingen gennemføres fx på "socialområdet", "stab og økonomi", "alle kommunens områder" etc.</t>
        </r>
      </text>
    </comment>
    <comment ref="B41" authorId="0">
      <text>
        <r>
          <rPr>
            <sz val="9"/>
            <color indexed="81"/>
            <rFont val="Tahoma"/>
            <family val="2"/>
          </rPr>
          <t xml:space="preserve">Der gennemføres som regel en før-måling der udtrykker </t>
        </r>
        <r>
          <rPr>
            <i/>
            <sz val="9"/>
            <color indexed="81"/>
            <rFont val="Tahoma"/>
            <family val="2"/>
          </rPr>
          <t>baseline</t>
        </r>
        <r>
          <rPr>
            <sz val="9"/>
            <color indexed="81"/>
            <rFont val="Tahoma"/>
            <family val="2"/>
          </rPr>
          <t xml:space="preserve"> - fx i hvor meget tid der i dag bruges på en dokumentations-opgave</t>
        </r>
      </text>
    </comment>
    <comment ref="C41" authorId="0">
      <text>
        <r>
          <rPr>
            <sz val="9"/>
            <color indexed="81"/>
            <rFont val="Tahoma"/>
            <family val="2"/>
          </rPr>
          <t xml:space="preserve">Indæt dato
</t>
        </r>
      </text>
    </comment>
    <comment ref="D41" authorId="0">
      <text>
        <r>
          <rPr>
            <sz val="9"/>
            <color indexed="81"/>
            <rFont val="Tahoma"/>
            <family val="2"/>
          </rPr>
          <t xml:space="preserve">Angiv hvem som er ansvarlig for at udføre målingen
</t>
        </r>
      </text>
    </comment>
    <comment ref="E41" authorId="0">
      <text>
        <r>
          <rPr>
            <sz val="9"/>
            <color indexed="81"/>
            <rFont val="Tahoma"/>
            <family val="2"/>
          </rPr>
          <t>Beskriv måleresultat fx "30 min. i gennemsnit pr. medarbejder til dokumentaion pr. dag" eller "1 time pr. medarbejder til sagsoprettelse i gennemsnit pr. dag"</t>
        </r>
      </text>
    </comment>
    <comment ref="B42" authorId="0">
      <text>
        <r>
          <rPr>
            <sz val="9"/>
            <color indexed="81"/>
            <rFont val="Tahoma"/>
            <family val="2"/>
          </rPr>
          <t>Der gennemføres en gevinstmåling, der anvendes til at beskrive forskellen mellem måleresultat og forventet gevinst</t>
        </r>
      </text>
    </comment>
    <comment ref="C42" authorId="0">
      <text>
        <r>
          <rPr>
            <sz val="9"/>
            <color indexed="81"/>
            <rFont val="Tahoma"/>
            <family val="2"/>
          </rPr>
          <t xml:space="preserve">Indæt dato
</t>
        </r>
      </text>
    </comment>
    <comment ref="D42" authorId="0">
      <text>
        <r>
          <rPr>
            <sz val="9"/>
            <color indexed="81"/>
            <rFont val="Tahoma"/>
            <family val="2"/>
          </rPr>
          <t xml:space="preserve">Angiv hvem som er ansvarlig for at udføre målingen
</t>
        </r>
      </text>
    </comment>
    <comment ref="E42" authorId="0">
      <text>
        <r>
          <rPr>
            <sz val="9"/>
            <color indexed="81"/>
            <rFont val="Tahoma"/>
            <family val="2"/>
          </rPr>
          <t>Beskriv måleresultat fx "30 min. i gennemsnit pr. medarbejder til dokumentaion pr. dag" eller "1 time pr. medarbejder til sagsoprettelse i gennemsnit pr. dag"</t>
        </r>
      </text>
    </comment>
    <comment ref="B43" authorId="0">
      <text>
        <r>
          <rPr>
            <sz val="9"/>
            <color indexed="81"/>
            <rFont val="Tahoma"/>
            <family val="2"/>
          </rPr>
          <t>Man kan vælge at supplere med flere målinger for at få et mere nøjagtigt måleresultatet. Hvis man vælger dette udfyldes denne række og evt. flere rækker</t>
        </r>
      </text>
    </comment>
    <comment ref="C43" authorId="0">
      <text>
        <r>
          <rPr>
            <sz val="9"/>
            <color indexed="81"/>
            <rFont val="Tahoma"/>
            <family val="2"/>
          </rPr>
          <t xml:space="preserve">Indæt dato
</t>
        </r>
      </text>
    </comment>
    <comment ref="D43" authorId="0">
      <text>
        <r>
          <rPr>
            <sz val="9"/>
            <color indexed="81"/>
            <rFont val="Tahoma"/>
            <family val="2"/>
          </rPr>
          <t xml:space="preserve">Angiv hvem som er ansvarlig for at udføre målingen
</t>
        </r>
      </text>
    </comment>
    <comment ref="E43" authorId="0">
      <text>
        <r>
          <rPr>
            <sz val="9"/>
            <color indexed="81"/>
            <rFont val="Tahoma"/>
            <family val="2"/>
          </rPr>
          <t>Beskriv måleresultat fx "30 min. i gennemsnit pr. medarbejder til dokumentaion pr. dag" eller "1 time pr. medarbejder til sagsoprettelse i gennemsnit pr. dag"</t>
        </r>
      </text>
    </comment>
  </commentList>
</comments>
</file>

<file path=xl/comments4.xml><?xml version="1.0" encoding="utf-8"?>
<comments xmlns="http://schemas.openxmlformats.org/spreadsheetml/2006/main">
  <authors>
    <author>Rasmus Korch</author>
  </authors>
  <commentList>
    <comment ref="E3" authorId="0">
      <text>
        <r>
          <rPr>
            <sz val="9"/>
            <color indexed="81"/>
            <rFont val="Tahoma"/>
            <family val="2"/>
          </rPr>
          <t>Hvis man vælger at måle på gevinster suppleres gevinstrealiseringsplan med måleprogrammer. I denne boks er indsat et eksempel på et måleprogram for et nyt ESDH system, hvor der måles på gevinsten ved hurtigere sagsoprettelser</t>
        </r>
      </text>
    </comment>
    <comment ref="C5" authorId="0">
      <text>
        <r>
          <rPr>
            <sz val="9"/>
            <color indexed="81"/>
            <rFont val="Tahoma"/>
            <family val="2"/>
          </rPr>
          <t>Angiv hvilken gevinst der måles på</t>
        </r>
      </text>
    </comment>
    <comment ref="E5" authorId="0">
      <text>
        <r>
          <rPr>
            <sz val="9"/>
            <color indexed="81"/>
            <rFont val="Tahoma"/>
            <family val="2"/>
          </rPr>
          <t xml:space="preserve">Angiv indikator for gevinst </t>
        </r>
      </text>
    </comment>
    <comment ref="C8" authorId="0">
      <text>
        <r>
          <rPr>
            <sz val="9"/>
            <color indexed="81"/>
            <rFont val="Tahoma"/>
            <family val="2"/>
          </rPr>
          <t>Beskriv baggrunden for målingen samt hvilke forudsætninger der ligger til grund</t>
        </r>
      </text>
    </comment>
    <comment ref="E8" authorId="0">
      <text>
        <r>
          <rPr>
            <sz val="9"/>
            <color indexed="81"/>
            <rFont val="Tahoma"/>
            <family val="2"/>
          </rPr>
          <t>Hvilket værktøj anvendes til at foretage målingen fx spørgeskema, interview, workshop, tidsmåling, budgettal mv.</t>
        </r>
      </text>
    </comment>
    <comment ref="C11" authorId="0">
      <text>
        <r>
          <rPr>
            <sz val="9"/>
            <color indexed="81"/>
            <rFont val="Tahoma"/>
            <family val="2"/>
          </rPr>
          <t>Beskriv den praktiske fremgangsmåde. Hvordan gennemføres målingen?</t>
        </r>
      </text>
    </comment>
    <comment ref="E11" authorId="0">
      <text>
        <r>
          <rPr>
            <sz val="9"/>
            <color indexed="81"/>
            <rFont val="Tahoma"/>
            <family val="2"/>
          </rPr>
          <t>Angiv hvilken medarbejder som er ansvarlig for at gennemføre målingen</t>
        </r>
      </text>
    </comment>
    <comment ref="C14" authorId="0">
      <text>
        <r>
          <rPr>
            <sz val="9"/>
            <color indexed="81"/>
            <rFont val="Tahoma"/>
            <family val="2"/>
          </rPr>
          <t xml:space="preserve">Angiv periode, hvor målingen gennemføres </t>
        </r>
      </text>
    </comment>
    <comment ref="C23" authorId="0">
      <text>
        <r>
          <rPr>
            <sz val="9"/>
            <color indexed="81"/>
            <rFont val="Tahoma"/>
            <family val="2"/>
          </rPr>
          <t>Angiv hvilken gevinst der måles på</t>
        </r>
      </text>
    </comment>
    <comment ref="E23" authorId="0">
      <text>
        <r>
          <rPr>
            <sz val="9"/>
            <color indexed="81"/>
            <rFont val="Tahoma"/>
            <family val="2"/>
          </rPr>
          <t xml:space="preserve">Angiv indikator for gevinst </t>
        </r>
      </text>
    </comment>
    <comment ref="C26" authorId="0">
      <text>
        <r>
          <rPr>
            <sz val="9"/>
            <color indexed="81"/>
            <rFont val="Tahoma"/>
            <family val="2"/>
          </rPr>
          <t>Beskriv baggrunden for målingen samt hvilke forudsætninger der ligger til grund</t>
        </r>
      </text>
    </comment>
    <comment ref="E26" authorId="0">
      <text>
        <r>
          <rPr>
            <sz val="9"/>
            <color indexed="81"/>
            <rFont val="Tahoma"/>
            <family val="2"/>
          </rPr>
          <t>Hvilket værktøj anvendes til at foretage målingen fx spørgeskema, interview, workshop, tidsmåling, budgettal mv.</t>
        </r>
      </text>
    </comment>
    <comment ref="C29" authorId="0">
      <text>
        <r>
          <rPr>
            <sz val="9"/>
            <color indexed="81"/>
            <rFont val="Tahoma"/>
            <family val="2"/>
          </rPr>
          <t>Beskriv den praktiske fremgangsmåde. Hvordan gennemføres målingen?</t>
        </r>
      </text>
    </comment>
    <comment ref="E29" authorId="0">
      <text>
        <r>
          <rPr>
            <sz val="9"/>
            <color indexed="81"/>
            <rFont val="Tahoma"/>
            <family val="2"/>
          </rPr>
          <t>Angiv hvilken medarbejder som er ansvarlig for at gennemføre målingen</t>
        </r>
      </text>
    </comment>
    <comment ref="C32" authorId="0">
      <text>
        <r>
          <rPr>
            <sz val="9"/>
            <color indexed="81"/>
            <rFont val="Tahoma"/>
            <family val="2"/>
          </rPr>
          <t xml:space="preserve">Angiv periode, hvor målingen gennemføres </t>
        </r>
      </text>
    </comment>
    <comment ref="C41" authorId="0">
      <text>
        <r>
          <rPr>
            <sz val="9"/>
            <color indexed="81"/>
            <rFont val="Tahoma"/>
            <family val="2"/>
          </rPr>
          <t>Angiv hvilken gevinst der måles på</t>
        </r>
      </text>
    </comment>
    <comment ref="E41" authorId="0">
      <text>
        <r>
          <rPr>
            <sz val="9"/>
            <color indexed="81"/>
            <rFont val="Tahoma"/>
            <family val="2"/>
          </rPr>
          <t xml:space="preserve">Angiv indikator for gevinst </t>
        </r>
      </text>
    </comment>
    <comment ref="C44" authorId="0">
      <text>
        <r>
          <rPr>
            <sz val="9"/>
            <color indexed="81"/>
            <rFont val="Tahoma"/>
            <family val="2"/>
          </rPr>
          <t>Beskriv baggrunden for målingen samt hvilke forudsætninger der ligger til grund</t>
        </r>
      </text>
    </comment>
    <comment ref="E44" authorId="0">
      <text>
        <r>
          <rPr>
            <sz val="9"/>
            <color indexed="81"/>
            <rFont val="Tahoma"/>
            <family val="2"/>
          </rPr>
          <t>Hvilket værktøj anvendes til at foretage målingen fx spørgeskema, interview, workshop, tidsmåling, budgettal mv.</t>
        </r>
      </text>
    </comment>
    <comment ref="C47" authorId="0">
      <text>
        <r>
          <rPr>
            <sz val="9"/>
            <color indexed="81"/>
            <rFont val="Tahoma"/>
            <family val="2"/>
          </rPr>
          <t>Beskriv den praktiske fremgangsmåde. Hvordan gennemføres målingen?</t>
        </r>
      </text>
    </comment>
    <comment ref="E47" authorId="0">
      <text>
        <r>
          <rPr>
            <sz val="9"/>
            <color indexed="81"/>
            <rFont val="Tahoma"/>
            <family val="2"/>
          </rPr>
          <t>Angiv hvilken medarbejder som er ansvarlig for at gennemføre målingen</t>
        </r>
      </text>
    </comment>
    <comment ref="C50" authorId="0">
      <text>
        <r>
          <rPr>
            <sz val="9"/>
            <color indexed="81"/>
            <rFont val="Tahoma"/>
            <family val="2"/>
          </rPr>
          <t xml:space="preserve">Angiv periode, hvor målingen gennemføres </t>
        </r>
      </text>
    </comment>
    <comment ref="C59" authorId="0">
      <text>
        <r>
          <rPr>
            <sz val="9"/>
            <color indexed="81"/>
            <rFont val="Tahoma"/>
            <family val="2"/>
          </rPr>
          <t>Angiv hvilken gevinst der måles på</t>
        </r>
      </text>
    </comment>
    <comment ref="E59" authorId="0">
      <text>
        <r>
          <rPr>
            <sz val="9"/>
            <color indexed="81"/>
            <rFont val="Tahoma"/>
            <family val="2"/>
          </rPr>
          <t xml:space="preserve">Angiv indikator for gevinst </t>
        </r>
      </text>
    </comment>
    <comment ref="C62" authorId="0">
      <text>
        <r>
          <rPr>
            <sz val="9"/>
            <color indexed="81"/>
            <rFont val="Tahoma"/>
            <family val="2"/>
          </rPr>
          <t>Beskriv baggrunden for målingen samt hvilke forudsætninger der ligger til grund</t>
        </r>
      </text>
    </comment>
    <comment ref="E62" authorId="0">
      <text>
        <r>
          <rPr>
            <sz val="9"/>
            <color indexed="81"/>
            <rFont val="Tahoma"/>
            <family val="2"/>
          </rPr>
          <t>Hvilket værktøj anvendes til at foretage målingen fx spørgeskema, interview, workshop, tidsmåling, budgettal mv.</t>
        </r>
      </text>
    </comment>
    <comment ref="C65" authorId="0">
      <text>
        <r>
          <rPr>
            <sz val="9"/>
            <color indexed="81"/>
            <rFont val="Tahoma"/>
            <family val="2"/>
          </rPr>
          <t>Beskriv den praktiske fremgangsmåde. Hvordan gennemføres målingen?</t>
        </r>
      </text>
    </comment>
    <comment ref="E65" authorId="0">
      <text>
        <r>
          <rPr>
            <sz val="9"/>
            <color indexed="81"/>
            <rFont val="Tahoma"/>
            <family val="2"/>
          </rPr>
          <t>Angiv hvilken medarbejder som er ansvarlig for at gennemføre målingen</t>
        </r>
      </text>
    </comment>
    <comment ref="C68" authorId="0">
      <text>
        <r>
          <rPr>
            <sz val="9"/>
            <color indexed="81"/>
            <rFont val="Tahoma"/>
            <family val="2"/>
          </rPr>
          <t xml:space="preserve">Angiv periode, hvor målingen gennemføres </t>
        </r>
      </text>
    </comment>
  </commentList>
</comments>
</file>

<file path=xl/comments5.xml><?xml version="1.0" encoding="utf-8"?>
<comments xmlns="http://schemas.openxmlformats.org/spreadsheetml/2006/main">
  <authors>
    <author>Rasmus Korch</author>
  </authors>
  <commentList>
    <comment ref="B2" authorId="0">
      <text>
        <r>
          <rPr>
            <sz val="9"/>
            <color indexed="81"/>
            <rFont val="Tahoma"/>
            <family val="2"/>
          </rPr>
          <t>I dette faneblad skal der ikke indtastes manuelt, idet talene automatisk dannes fra de to inputark på hhv. projektudgifter og gevinster (ark 6 og ark 7)</t>
        </r>
      </text>
    </comment>
  </commentList>
</comments>
</file>

<file path=xl/comments6.xml><?xml version="1.0" encoding="utf-8"?>
<comments xmlns="http://schemas.openxmlformats.org/spreadsheetml/2006/main">
  <authors>
    <author>Rasmus Korch</author>
  </authors>
  <commentList>
    <comment ref="B2" authorId="0">
      <text>
        <r>
          <rPr>
            <sz val="11"/>
            <color indexed="81"/>
            <rFont val="Tahoma"/>
            <family val="2"/>
          </rPr>
          <t>Indæt alle projektudgifter i de grå linjer. Hvis der er flere udgifter end grå linjer, så kan flere linjer adderes. Hvis flere linjer adderes, så husk at tjekke om formlerne summer alle tal sammen. Det er muligt at indsætte tal for tre scenarier: Best case, most likely og worst case. Projektudgifter falder typisk i det første finansår, når de vedrører it-projekter - afhængigt af typen af anskaffelse. Hvis der er tale om et program eller et specialbygget it-system kan det forholde sig anderledes</t>
        </r>
      </text>
    </comment>
    <comment ref="C2" authorId="0">
      <text>
        <r>
          <rPr>
            <sz val="11"/>
            <color indexed="81"/>
            <rFont val="Tahoma"/>
            <family val="2"/>
          </rPr>
          <t xml:space="preserve">Her angives hvem, som "ejer" udgifterne dvs. hvem som skal betale i organisationen
</t>
        </r>
      </text>
    </comment>
    <comment ref="B24" authorId="0">
      <text>
        <r>
          <rPr>
            <sz val="11"/>
            <color indexed="81"/>
            <rFont val="Tahoma"/>
            <family val="2"/>
          </rPr>
          <t>Her vises de samlede udgifter pr. år dvs. resultat pr. år</t>
        </r>
      </text>
    </comment>
    <comment ref="B25" authorId="0">
      <text>
        <r>
          <rPr>
            <sz val="11"/>
            <color indexed="81"/>
            <rFont val="Tahoma"/>
            <family val="2"/>
          </rPr>
          <t>Her vises de akumulerede udgifter i business casens periode</t>
        </r>
      </text>
    </comment>
  </commentList>
</comments>
</file>

<file path=xl/comments7.xml><?xml version="1.0" encoding="utf-8"?>
<comments xmlns="http://schemas.openxmlformats.org/spreadsheetml/2006/main">
  <authors>
    <author>Rasmus Korch</author>
  </authors>
  <commentList>
    <comment ref="B2" authorId="0">
      <text>
        <r>
          <rPr>
            <sz val="11"/>
            <color indexed="81"/>
            <rFont val="Tahoma"/>
            <family val="2"/>
          </rPr>
          <t xml:space="preserve">Her angives gevinster (varige effekter) i de grå linjer - husk at gevinster både kan være positive og negative. Hvis der er flere gevinster end grå linjer, så kan nye linjer adderes. Sørg for at tjekke om formlerne summer korrekt ved addering af nye felter. Det er muligt at indsætte tal for tre scenarier: Best case, most likely og worst case. Gevinster kan først realiseres, når den tekniske løsning er anskaffet og implementeret, og altså er i drift. Der kan høstes gevinster i den forventede levetid for et it-system dvs. 4 år for standardsoftware og 8 år for infrastruktur og specialudviklede it-systemer. Det er sjældent at den fulde gevinst kan realiseres i år 1, så sørg for at foretage en realistisk vurdering 
 </t>
        </r>
      </text>
    </comment>
    <comment ref="C2" authorId="0">
      <text>
        <r>
          <rPr>
            <sz val="11"/>
            <color indexed="81"/>
            <rFont val="Tahoma"/>
            <family val="2"/>
          </rPr>
          <t>Her angives hvem, som er "gevinstejer" dvs. hvem som er ansvarlig for at tage besparelsen på deres budget, eller som får mulighed for omprioriteringer på sit budget som følge af frigjort økonomi</t>
        </r>
      </text>
    </comment>
    <comment ref="B24" authorId="0">
      <text>
        <r>
          <rPr>
            <sz val="11"/>
            <color indexed="81"/>
            <rFont val="Tahoma"/>
            <family val="2"/>
          </rPr>
          <t xml:space="preserve">Her vises den samlede (netto)gevinst pr. år </t>
        </r>
        <r>
          <rPr>
            <sz val="9"/>
            <color indexed="81"/>
            <rFont val="Tahoma"/>
            <family val="2"/>
          </rPr>
          <t xml:space="preserve">
</t>
        </r>
      </text>
    </comment>
    <comment ref="B25" authorId="0">
      <text>
        <r>
          <rPr>
            <sz val="11"/>
            <color indexed="81"/>
            <rFont val="Tahoma"/>
            <family val="2"/>
          </rPr>
          <t>Her vises de akumulerede (netto)gevinster i business casens periode</t>
        </r>
      </text>
    </comment>
    <comment ref="B28" authorId="0">
      <text>
        <r>
          <rPr>
            <sz val="11"/>
            <color indexed="81"/>
            <rFont val="Tahoma"/>
            <family val="2"/>
          </rPr>
          <t>Her er det muligt at angive den relative størrelse af business casens positive gevinster. Det gøres ved at udregne, hvor stor en procentdel hver positiv gevinst udgør af den samlede sum af alle positive gevinster. På denne måde får man et overblik over, hvilke gevinster, som er mest signifikante</t>
        </r>
      </text>
    </comment>
    <comment ref="C28" authorId="0">
      <text>
        <r>
          <rPr>
            <sz val="11"/>
            <color indexed="81"/>
            <rFont val="Tahoma"/>
            <family val="2"/>
          </rPr>
          <t>Beregn manuelt fordelingen af positive økonomiske gevinster i procent</t>
        </r>
      </text>
    </comment>
  </commentList>
</comments>
</file>

<file path=xl/comments8.xml><?xml version="1.0" encoding="utf-8"?>
<comments xmlns="http://schemas.openxmlformats.org/spreadsheetml/2006/main">
  <authors>
    <author>Rasmus Korch</author>
  </authors>
  <commentList>
    <comment ref="B2" authorId="0">
      <text>
        <r>
          <rPr>
            <sz val="11"/>
            <color indexed="81"/>
            <rFont val="Tahoma"/>
            <family val="2"/>
          </rPr>
          <t>Her angives teknologiske risici som fx leverandørens finansielle stabilitet, driftsikkerhed, snitflade-problematikker, leverandørens implementeringshastighed mv.</t>
        </r>
        <r>
          <rPr>
            <sz val="9"/>
            <color indexed="81"/>
            <rFont val="Tahoma"/>
            <charset val="1"/>
          </rPr>
          <t xml:space="preserve">
</t>
        </r>
      </text>
    </comment>
    <comment ref="C2" authorId="0">
      <text>
        <r>
          <rPr>
            <sz val="11"/>
            <color indexed="81"/>
            <rFont val="Tahoma"/>
            <family val="2"/>
          </rPr>
          <t>Her angives sandsynlighed for, at en risiko indtræffer (1= lav sandsynlighed, 4 = høj sandsynlighed)</t>
        </r>
      </text>
    </comment>
    <comment ref="D2" authorId="0">
      <text>
        <r>
          <rPr>
            <sz val="11"/>
            <color indexed="81"/>
            <rFont val="Tahoma"/>
            <family val="2"/>
          </rPr>
          <t>Her angives konsekvensen af, at en risiko indtræffer (1= lav konsekvens, 4 = høj konsekvens)</t>
        </r>
        <r>
          <rPr>
            <sz val="9"/>
            <color indexed="81"/>
            <rFont val="Tahoma"/>
            <family val="2"/>
          </rPr>
          <t xml:space="preserve">
</t>
        </r>
      </text>
    </comment>
    <comment ref="E2" authorId="0">
      <text>
        <r>
          <rPr>
            <sz val="11"/>
            <color indexed="81"/>
            <rFont val="Tahoma"/>
            <family val="2"/>
          </rPr>
          <t>Her udregnes den samlede risiko-score automatisk og der skal altså ikke tastes manuelle data. Den lavest mulige værdi er 1, som indikerer meget lille risiko og den højest mulige værdi er 16, hvilket indikerer meget høj risiko.</t>
        </r>
      </text>
    </comment>
    <comment ref="G2" authorId="0">
      <text>
        <r>
          <rPr>
            <sz val="11"/>
            <color indexed="81"/>
            <rFont val="Tahoma"/>
            <family val="2"/>
          </rPr>
          <t xml:space="preserve">Her indsættes identificerede risici som knytter sig til kategorien "politiske/juridiske" risici fx kommende lovgivning som gør at gevinster bortfalder, manglende politisk opbakning mv. </t>
        </r>
      </text>
    </comment>
    <comment ref="H2" authorId="0">
      <text>
        <r>
          <rPr>
            <sz val="11"/>
            <color indexed="81"/>
            <rFont val="Tahoma"/>
            <family val="2"/>
          </rPr>
          <t>Her angives sandsynlighed for, at en risiko indtræffer (1= lav sandsynlighed, 4 = høj sandsynlighed)</t>
        </r>
      </text>
    </comment>
    <comment ref="I2" authorId="0">
      <text>
        <r>
          <rPr>
            <sz val="11"/>
            <color indexed="81"/>
            <rFont val="Tahoma"/>
            <family val="2"/>
          </rPr>
          <t>Her angives konsekvensen af, at en risiko indtræffer (1= lav konsekvens, 4 = høj konsekvens)</t>
        </r>
        <r>
          <rPr>
            <sz val="9"/>
            <color indexed="81"/>
            <rFont val="Tahoma"/>
            <family val="2"/>
          </rPr>
          <t xml:space="preserve">
</t>
        </r>
      </text>
    </comment>
    <comment ref="J2" authorId="0">
      <text>
        <r>
          <rPr>
            <sz val="11"/>
            <color indexed="81"/>
            <rFont val="Tahoma"/>
            <family val="2"/>
          </rPr>
          <t>Her udregnes den samlede risiko-score automatisk og der skal altså ikke tastes manuelle data. Den lavest mulige værdi er 1, som indikerer meget lille risiko og den højest mulige værdi er 16, hvilket indikerer meget høj risiko.</t>
        </r>
      </text>
    </comment>
    <comment ref="L2" authorId="0">
      <text>
        <r>
          <rPr>
            <sz val="9"/>
            <color indexed="81"/>
            <rFont val="Tahoma"/>
            <family val="2"/>
          </rPr>
          <t xml:space="preserve">Her indsættes identificerede risici som knytter sig til kategorien "organisatoriske" risici fx medarbejdermodstand, ambitiøs implementerings-metodik, projektet nedprioriteres etc.
</t>
        </r>
      </text>
    </comment>
    <comment ref="M2" authorId="0">
      <text>
        <r>
          <rPr>
            <sz val="11"/>
            <color indexed="81"/>
            <rFont val="Tahoma"/>
            <family val="2"/>
          </rPr>
          <t>Her angives sandsynlighed for, at en risiko indtræffer (1= lav sandsynlighed, 4 = høj sandsynlighed)</t>
        </r>
      </text>
    </comment>
    <comment ref="N2" authorId="0">
      <text>
        <r>
          <rPr>
            <sz val="11"/>
            <color indexed="81"/>
            <rFont val="Tahoma"/>
            <family val="2"/>
          </rPr>
          <t>Her angives konsekvensen af, at en risiko indtræffer (1= lav konsekvens, 4 = høj konsekvens)</t>
        </r>
        <r>
          <rPr>
            <sz val="9"/>
            <color indexed="81"/>
            <rFont val="Tahoma"/>
            <family val="2"/>
          </rPr>
          <t xml:space="preserve">
</t>
        </r>
      </text>
    </comment>
    <comment ref="O2" authorId="0">
      <text>
        <r>
          <rPr>
            <sz val="11"/>
            <color indexed="81"/>
            <rFont val="Tahoma"/>
            <family val="2"/>
          </rPr>
          <t>Her udregnes den samlede risiko-score automatisk og der skal altså ikke tastes manuelle data. Den lavest mulige værdi er 1, som indikerer meget lille risiko og den højest mulige værdi er 16, hvilket indikerer meget høj risiko.</t>
        </r>
      </text>
    </comment>
  </commentList>
</comments>
</file>

<file path=xl/comments9.xml><?xml version="1.0" encoding="utf-8"?>
<comments xmlns="http://schemas.openxmlformats.org/spreadsheetml/2006/main">
  <authors>
    <author>Rasmus Korch</author>
  </authors>
  <commentList>
    <comment ref="B2" authorId="0">
      <text>
        <r>
          <rPr>
            <sz val="9"/>
            <color indexed="81"/>
            <rFont val="Tahoma"/>
            <family val="2"/>
          </rPr>
          <t xml:space="preserve">I dette faneblad skal der ikke indtastes data, da det er et "DATA ark" med bagvedliggende formler for beregning af risikoscoren. </t>
        </r>
      </text>
    </comment>
  </commentList>
</comments>
</file>

<file path=xl/sharedStrings.xml><?xml version="1.0" encoding="utf-8"?>
<sst xmlns="http://schemas.openxmlformats.org/spreadsheetml/2006/main" count="306" uniqueCount="123">
  <si>
    <t>Risici og afhængigheder</t>
  </si>
  <si>
    <t>Gevinstfordeling</t>
  </si>
  <si>
    <t>Worst case</t>
  </si>
  <si>
    <t>Best case</t>
  </si>
  <si>
    <t>Årlig gevinst (driftseffekt) ved fuld drift</t>
  </si>
  <si>
    <t xml:space="preserve">Økonomiske nøgletal </t>
  </si>
  <si>
    <t>Most likely</t>
  </si>
  <si>
    <t>Gevinstejer</t>
  </si>
  <si>
    <t>Udgiftsejer</t>
  </si>
  <si>
    <t>PROJEKTUDGIFTER</t>
  </si>
  <si>
    <t>Teknologiske risici</t>
  </si>
  <si>
    <t>Politiske/juridiske risici</t>
  </si>
  <si>
    <t>Organisatoriske risici</t>
  </si>
  <si>
    <t>GEVINSTER (VARIGE EFFEKTER)</t>
  </si>
  <si>
    <t>Samlede projektudgifter</t>
  </si>
  <si>
    <t>Samlede gevinster (driftseffekter)</t>
  </si>
  <si>
    <t>Formål, baggrund og forudsætninger</t>
  </si>
  <si>
    <t>Hvor stor en andel af samlet gevinst ved fuld effekt udgør gevinst?</t>
  </si>
  <si>
    <t>Afhængigheder:</t>
  </si>
  <si>
    <t>Hvem</t>
  </si>
  <si>
    <t>Ændring</t>
  </si>
  <si>
    <t>Dato</t>
  </si>
  <si>
    <t>Grøn</t>
  </si>
  <si>
    <t>Gul</t>
  </si>
  <si>
    <t>Rød</t>
  </si>
  <si>
    <t>Interval - Start</t>
  </si>
  <si>
    <t>Interval - slut</t>
  </si>
  <si>
    <t>Risikokategori</t>
  </si>
  <si>
    <t>Gennemsnitlig score</t>
  </si>
  <si>
    <t>Score</t>
  </si>
  <si>
    <t>Sandsynlighed (1..4)</t>
  </si>
  <si>
    <t>Konsekvens (1..4)</t>
  </si>
  <si>
    <t>Tidsperiode (Most likely)</t>
  </si>
  <si>
    <t>Tidsperiode (Best case)</t>
  </si>
  <si>
    <t>Tidsperiode (Worst case)</t>
  </si>
  <si>
    <t>Return On Investment - ROI (antal år)</t>
  </si>
  <si>
    <t>Samlede projektudgifter i BC periode</t>
  </si>
  <si>
    <t>Forventet tilbagebetalingstid i år (Return On Investment - ROI)</t>
  </si>
  <si>
    <t>Gennemsnit</t>
  </si>
  <si>
    <t xml:space="preserve"> - Teknologiske risici:</t>
  </si>
  <si>
    <t xml:space="preserve"> - Politiske/juridiske risici:</t>
  </si>
  <si>
    <t xml:space="preserve"> - Organisatoriske risici:</t>
  </si>
  <si>
    <t>Gennemsnitlig samlet risikoscore:</t>
  </si>
  <si>
    <t>Risici</t>
  </si>
  <si>
    <t>Lav</t>
  </si>
  <si>
    <t>Medium</t>
  </si>
  <si>
    <t>Høj</t>
  </si>
  <si>
    <t>Risikokategorier</t>
  </si>
  <si>
    <t>Versioner</t>
  </si>
  <si>
    <t>Version</t>
  </si>
  <si>
    <t>Navn på projekt/program [Indsæt navn på projektet eller programmet, hvor gevinsten realiseres]</t>
  </si>
  <si>
    <t>Gevinstejer(e):</t>
  </si>
  <si>
    <t>[Indsæt navn på gevinstejer 1]</t>
  </si>
  <si>
    <t>[Indsæt navn på gevinstejer 2]</t>
  </si>
  <si>
    <t>[Indsæt navn på gevinstejer n..]</t>
  </si>
  <si>
    <t>Forventet økonomisk gevinst</t>
  </si>
  <si>
    <t>[Indsæt forventet økonomisk gevinst for gevinstejer 1]</t>
  </si>
  <si>
    <t>[Indsæt forventet økonomisk gevinst for gevinstejer 2]</t>
  </si>
  <si>
    <t>[Indsæt forventet økonomisk gevinst for gevinstejer n..]</t>
  </si>
  <si>
    <t>Periode for gevinsthøst:</t>
  </si>
  <si>
    <t>[Angiv dato]</t>
  </si>
  <si>
    <t xml:space="preserve">Aktiviteter planlagt ift. opfølgning på gevinstrealisering (fx målinger, møder, anden ledelsesopfølgning mv.) </t>
  </si>
  <si>
    <t>[Hvis relevant angives aktiviteter til opfølgning på gevinstrealiseringen]</t>
  </si>
  <si>
    <t>Målinger</t>
  </si>
  <si>
    <t>Dato for måling</t>
  </si>
  <si>
    <t>Ansvarlig</t>
  </si>
  <si>
    <t>Måleresultat</t>
  </si>
  <si>
    <t>Afvigelse</t>
  </si>
  <si>
    <t>[Indsæt navn på gevinst]</t>
  </si>
  <si>
    <t>[Indsæt navnet det område/de områder i organisationen som der foretages måling af]</t>
  </si>
  <si>
    <t>Før-måling</t>
  </si>
  <si>
    <t>Ikke relevant</t>
  </si>
  <si>
    <t>Gevinstmåling 1</t>
  </si>
  <si>
    <t>[Forskel mellem måleresultat og forventet gevinst]</t>
  </si>
  <si>
    <t>Gevinstmåling 2</t>
  </si>
  <si>
    <t>Slutmåling</t>
  </si>
  <si>
    <t>Eksempel på udfyldt måleprogram (nyt ESDH system)</t>
  </si>
  <si>
    <t>Gevinst</t>
  </si>
  <si>
    <t>Indikator</t>
  </si>
  <si>
    <t>Hurtige forløb ved sagsoperettelser for medarbejdere</t>
  </si>
  <si>
    <t>Medarbejderes oplevede tidsforbrug</t>
  </si>
  <si>
    <t>Baggrund, forudsætninger</t>
  </si>
  <si>
    <t>Værktøj</t>
  </si>
  <si>
    <t>Der er et konkret mål om at 75 % af medarbejderne har oplevet en væsentlig forenkling af arbejdsgang omkring sagsoprettelse. Det gennemsnitlige tidsforbrug skal være reduceret med 1 time pr. dag pr. medarbejder</t>
  </si>
  <si>
    <t>Spørgeskema</t>
  </si>
  <si>
    <t>Praktisk fremgangsmåde</t>
  </si>
  <si>
    <t>Spørgeskemaundersøgelse blandt et repræsentativt udsnit af medarbejdere</t>
  </si>
  <si>
    <t>Måleperiode</t>
  </si>
  <si>
    <t>Måleprogram 1</t>
  </si>
  <si>
    <t>Måleprogram 2</t>
  </si>
  <si>
    <t>Pengestrømme, most likely scenarie</t>
  </si>
  <si>
    <t>Albertslund Kommunes model for business case og gevinstrealisering for it- og digitaliseringsprojekter</t>
  </si>
  <si>
    <t>Sum</t>
  </si>
  <si>
    <t>Score (Sand. x Kons.)</t>
  </si>
  <si>
    <t>Gennemsnitlig score pr. risikoområde</t>
  </si>
  <si>
    <t>Kvrod</t>
  </si>
  <si>
    <r>
      <t xml:space="preserve">Formål med projektet:
</t>
    </r>
    <r>
      <rPr>
        <b/>
        <sz val="11"/>
        <color theme="1"/>
        <rFont val="Calibri"/>
        <family val="2"/>
        <scheme val="minor"/>
      </rPr>
      <t xml:space="preserve">
Baggrund for projektet:
</t>
    </r>
    <r>
      <rPr>
        <sz val="11"/>
        <color theme="1"/>
        <rFont val="Calibri"/>
        <family val="2"/>
        <scheme val="minor"/>
      </rPr>
      <t xml:space="preserve">
</t>
    </r>
    <r>
      <rPr>
        <b/>
        <sz val="11"/>
        <color theme="1"/>
        <rFont val="Calibri"/>
        <family val="2"/>
        <scheme val="minor"/>
      </rPr>
      <t>Hvad er konsekvensen hvis projektet ikke gennemføres?</t>
    </r>
    <r>
      <rPr>
        <sz val="11"/>
        <color theme="1"/>
        <rFont val="Calibri"/>
        <family val="2"/>
        <scheme val="minor"/>
      </rPr>
      <t xml:space="preserve">
</t>
    </r>
    <r>
      <rPr>
        <b/>
        <sz val="11"/>
        <color theme="1"/>
        <rFont val="Calibri"/>
        <family val="2"/>
        <scheme val="minor"/>
      </rPr>
      <t>Forudsætninger:</t>
    </r>
    <r>
      <rPr>
        <sz val="11"/>
        <color theme="1"/>
        <rFont val="Calibri"/>
        <family val="2"/>
        <scheme val="minor"/>
      </rPr>
      <t xml:space="preserve">
</t>
    </r>
  </si>
  <si>
    <r>
      <rPr>
        <b/>
        <sz val="11"/>
        <color theme="1"/>
        <rFont val="Calibri"/>
        <family val="2"/>
        <scheme val="minor"/>
      </rPr>
      <t>It-investeringer:</t>
    </r>
    <r>
      <rPr>
        <sz val="11"/>
        <color theme="1"/>
        <rFont val="Calibri"/>
        <family val="2"/>
        <scheme val="minor"/>
      </rPr>
      <t xml:space="preserve">
</t>
    </r>
    <r>
      <rPr>
        <b/>
        <sz val="11"/>
        <color theme="1"/>
        <rFont val="Calibri"/>
        <family val="2"/>
        <scheme val="minor"/>
      </rPr>
      <t>Teknisk projektledelse:</t>
    </r>
    <r>
      <rPr>
        <sz val="11"/>
        <color theme="1"/>
        <rFont val="Calibri"/>
        <family val="2"/>
        <scheme val="minor"/>
      </rPr>
      <t xml:space="preserve">
</t>
    </r>
    <r>
      <rPr>
        <b/>
        <sz val="11"/>
        <color theme="1"/>
        <rFont val="Calibri"/>
        <family val="2"/>
        <scheme val="minor"/>
      </rPr>
      <t xml:space="preserve">Organisatorisk projektledelse:
</t>
    </r>
  </si>
  <si>
    <t>Resultat pr. år</t>
  </si>
  <si>
    <t>Akkumuleret resultat</t>
  </si>
  <si>
    <t>Fordeling af positive økonomiske gevinster</t>
  </si>
  <si>
    <t xml:space="preserve">Bjarne BC </t>
  </si>
  <si>
    <t>September 2016 - oktober 2016</t>
  </si>
  <si>
    <t>Akkumuleret pengestrøm i BC periode</t>
  </si>
  <si>
    <t>Positive økonomiske gevinster</t>
  </si>
  <si>
    <t>VEJLEDNING TIL FANEBLAD</t>
  </si>
  <si>
    <r>
      <t xml:space="preserve">Økonomiske gevinster:
</t>
    </r>
    <r>
      <rPr>
        <sz val="11"/>
        <color theme="1"/>
        <rFont val="Calibri"/>
        <family val="2"/>
        <scheme val="minor"/>
      </rPr>
      <t xml:space="preserve">
</t>
    </r>
    <r>
      <rPr>
        <b/>
        <sz val="11"/>
        <color theme="1"/>
        <rFont val="Calibri"/>
        <family val="2"/>
        <scheme val="minor"/>
      </rPr>
      <t xml:space="preserve">
Kvalitative gevinster:
</t>
    </r>
    <r>
      <rPr>
        <b/>
        <sz val="11"/>
        <color theme="1"/>
        <rFont val="Calibri"/>
        <family val="2"/>
        <scheme val="minor"/>
      </rPr>
      <t xml:space="preserve">
Compliance gevinster:
 </t>
    </r>
  </si>
  <si>
    <t>Gevinstkort for</t>
  </si>
  <si>
    <t>Gevinst 1 [angiv navn på gevinst]</t>
  </si>
  <si>
    <t>Gevinst 2 [angiv navn på gevinst]</t>
  </si>
  <si>
    <t>Gevinst 3 [angiv navn på gevinst]</t>
  </si>
  <si>
    <t>Måleprogram 3</t>
  </si>
  <si>
    <t>Projektudgifter</t>
  </si>
  <si>
    <t>Gevinster</t>
  </si>
  <si>
    <t>BC model 0.8</t>
  </si>
  <si>
    <t>Devoteam</t>
  </si>
  <si>
    <t>0.8</t>
  </si>
  <si>
    <t>Business case for [INDSÆT PROJEKTETS NAVN], version [INDSÆT VERSIONSNUMMER]</t>
  </si>
  <si>
    <t>Rev. m. input fra workshops (SAPA, KSD, ESDH)</t>
  </si>
  <si>
    <t>Tim Lissauer</t>
  </si>
  <si>
    <t>0.9</t>
  </si>
  <si>
    <t>1.0</t>
  </si>
  <si>
    <t>Gevinstkort-skabelon tilføjet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</si>
</sst>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kr.&quot;\ * #,##0.00_ ;_ &quot;kr.&quot;\ * \-#,##0.00_ ;_ &quot;kr.&quot;\ * &quot;-&quot;??_ ;_ @_ "/>
    <numFmt numFmtId="164" formatCode="_ [$kr.-406]\ * #,##0_ ;_ [$kr.-406]\ * \-#,##0_ ;_ [$kr.-406]\ * &quot;-&quot;??_ ;_ @_ "/>
    <numFmt numFmtId="165" formatCode="_ &quot;kr.&quot;\ * #,##0_ ;_ &quot;kr.&quot;\ * \-#,##0_ ;_ &quot;kr.&quot;\ * &quot;-&quot;??_ ;_ @_ "/>
  </numFmts>
  <fonts count="20"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Calibri"/>
      <family val="2"/>
      <scheme val="minor"/>
    </font>
    <font>
      <b/>
      <sz val="12"/>
      <name val="Calibri"/>
      <family val="2"/>
      <scheme val="minor"/>
    </font>
    <font>
      <sz val="18"/>
      <name val="Calibri"/>
      <family val="2"/>
      <scheme val="minor"/>
    </font>
    <font>
      <sz val="20"/>
      <color theme="0" tint="-0.499984740745262"/>
      <name val="Calibri"/>
      <family val="2"/>
      <scheme val="minor"/>
    </font>
    <font>
      <sz val="9"/>
      <color indexed="81"/>
      <name val="Tahoma"/>
      <family val="2"/>
    </font>
    <font>
      <i/>
      <sz val="11"/>
      <color theme="1"/>
      <name val="Calibri"/>
      <family val="2"/>
      <scheme val="minor"/>
    </font>
    <font>
      <sz val="9"/>
      <color indexed="81"/>
      <name val="Tahoma"/>
      <charset val="1"/>
    </font>
    <font>
      <b/>
      <sz val="11"/>
      <name val="Calibri"/>
      <family val="2"/>
      <scheme val="minor"/>
    </font>
    <font>
      <b/>
      <i/>
      <sz val="11"/>
      <color theme="1"/>
      <name val="Calibri"/>
      <family val="2"/>
      <scheme val="minor"/>
    </font>
    <font>
      <b/>
      <sz val="22"/>
      <color theme="1"/>
      <name val="Calibri"/>
      <family val="2"/>
      <scheme val="minor"/>
    </font>
    <font>
      <b/>
      <sz val="10"/>
      <name val="Arial"/>
      <family val="2"/>
    </font>
    <font>
      <sz val="10"/>
      <name val="Arial"/>
      <family val="2"/>
    </font>
    <font>
      <i/>
      <sz val="10"/>
      <name val="Arial"/>
      <family val="2"/>
    </font>
    <font>
      <i/>
      <sz val="9"/>
      <color indexed="81"/>
      <name val="Tahoma"/>
      <family val="2"/>
    </font>
    <font>
      <b/>
      <sz val="11"/>
      <color rgb="FFFF0000"/>
      <name val="Calibri"/>
      <family val="2"/>
      <scheme val="minor"/>
    </font>
    <font>
      <sz val="11"/>
      <color indexed="81"/>
      <name val="Tahoma"/>
      <family val="2"/>
    </font>
  </fonts>
  <fills count="10">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
      <patternFill patternType="solid">
        <fgColor rgb="FFFF0000"/>
        <bgColor indexed="64"/>
      </patternFill>
    </fill>
  </fills>
  <borders count="6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style="medium">
        <color theme="0" tint="-0.499984740745262"/>
      </bottom>
      <diagonal/>
    </border>
    <border>
      <left/>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theme="0" tint="-0.249977111117893"/>
      </left>
      <right style="thin">
        <color indexed="64"/>
      </right>
      <top/>
      <bottom/>
      <diagonal/>
    </border>
    <border>
      <left style="thin">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style="thin">
        <color theme="0" tint="-0.499984740745262"/>
      </right>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cellStyleXfs>
  <cellXfs count="163">
    <xf numFmtId="0" fontId="0" fillId="0" borderId="0" xfId="0"/>
    <xf numFmtId="0" fontId="0" fillId="0" borderId="0" xfId="0" applyBorder="1"/>
    <xf numFmtId="0" fontId="0" fillId="0" borderId="1" xfId="0" applyBorder="1"/>
    <xf numFmtId="0" fontId="6" fillId="2" borderId="0" xfId="3" applyFont="1" applyBorder="1"/>
    <xf numFmtId="0" fontId="4" fillId="2" borderId="1" xfId="3" applyFont="1" applyBorder="1"/>
    <xf numFmtId="0" fontId="0" fillId="3" borderId="1" xfId="0" applyFill="1" applyBorder="1"/>
    <xf numFmtId="164" fontId="0" fillId="3" borderId="1" xfId="0" applyNumberFormat="1" applyFill="1" applyBorder="1" applyAlignment="1">
      <alignment horizontal="left"/>
    </xf>
    <xf numFmtId="164" fontId="0" fillId="0" borderId="1" xfId="0" applyNumberFormat="1" applyBorder="1"/>
    <xf numFmtId="164" fontId="0" fillId="3" borderId="1" xfId="0" applyNumberFormat="1" applyFill="1" applyBorder="1"/>
    <xf numFmtId="0" fontId="0" fillId="3" borderId="1" xfId="0" applyFill="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5" fillId="2" borderId="10" xfId="3" applyFont="1" applyBorder="1" applyAlignment="1">
      <alignment wrapText="1"/>
    </xf>
    <xf numFmtId="0" fontId="3" fillId="0" borderId="11" xfId="0" applyFont="1" applyBorder="1" applyAlignment="1">
      <alignment vertical="top" wrapText="1"/>
    </xf>
    <xf numFmtId="0" fontId="0" fillId="0" borderId="11" xfId="0" applyBorder="1" applyAlignment="1">
      <alignment vertical="top" wrapText="1"/>
    </xf>
    <xf numFmtId="0" fontId="5" fillId="2" borderId="12" xfId="3" applyFont="1" applyBorder="1" applyAlignment="1">
      <alignment wrapText="1"/>
    </xf>
    <xf numFmtId="0" fontId="2" fillId="2" borderId="13" xfId="3" applyBorder="1"/>
    <xf numFmtId="0" fontId="2" fillId="2" borderId="14" xfId="3"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Border="1"/>
    <xf numFmtId="0" fontId="0" fillId="0" borderId="20" xfId="0" applyBorder="1"/>
    <xf numFmtId="0" fontId="5" fillId="2" borderId="13" xfId="3" applyFont="1" applyBorder="1" applyAlignment="1">
      <alignment wrapText="1"/>
    </xf>
    <xf numFmtId="0" fontId="5" fillId="2" borderId="14" xfId="3" applyFont="1" applyBorder="1" applyAlignment="1">
      <alignment wrapText="1"/>
    </xf>
    <xf numFmtId="0" fontId="0" fillId="4" borderId="2" xfId="0" applyFill="1" applyBorder="1"/>
    <xf numFmtId="0" fontId="7" fillId="4" borderId="3" xfId="0" applyFont="1" applyFill="1" applyBorder="1"/>
    <xf numFmtId="0" fontId="0" fillId="4" borderId="3" xfId="0" applyFill="1" applyBorder="1"/>
    <xf numFmtId="0" fontId="0" fillId="4" borderId="4" xfId="0" applyFill="1" applyBorder="1"/>
    <xf numFmtId="0" fontId="9" fillId="0" borderId="20" xfId="0" applyFont="1" applyFill="1" applyBorder="1" applyAlignment="1">
      <alignment wrapText="1"/>
    </xf>
    <xf numFmtId="0" fontId="3" fillId="0" borderId="19" xfId="0" applyFont="1" applyFill="1" applyBorder="1" applyAlignment="1">
      <alignment wrapText="1"/>
    </xf>
    <xf numFmtId="0" fontId="4" fillId="0" borderId="0" xfId="3" applyFont="1" applyFill="1" applyBorder="1"/>
    <xf numFmtId="164" fontId="0" fillId="0" borderId="0" xfId="0" applyNumberFormat="1" applyFill="1" applyBorder="1" applyAlignment="1">
      <alignment horizontal="left"/>
    </xf>
    <xf numFmtId="164" fontId="0" fillId="0" borderId="0" xfId="0" applyNumberFormat="1" applyFill="1" applyBorder="1"/>
    <xf numFmtId="1" fontId="0" fillId="3" borderId="1" xfId="0" applyNumberFormat="1" applyFill="1" applyBorder="1" applyAlignment="1">
      <alignment horizontal="left"/>
    </xf>
    <xf numFmtId="0" fontId="3" fillId="0" borderId="25" xfId="0" applyFont="1" applyBorder="1"/>
    <xf numFmtId="0" fontId="3" fillId="0" borderId="26" xfId="0" applyFont="1" applyBorder="1"/>
    <xf numFmtId="0" fontId="0" fillId="5" borderId="0" xfId="0" applyFill="1" applyBorder="1"/>
    <xf numFmtId="0" fontId="0" fillId="5" borderId="6" xfId="0" applyFill="1" applyBorder="1"/>
    <xf numFmtId="0" fontId="0" fillId="6" borderId="0" xfId="0" applyFill="1" applyBorder="1"/>
    <xf numFmtId="0" fontId="0" fillId="6" borderId="6" xfId="0" applyFill="1" applyBorder="1"/>
    <xf numFmtId="0" fontId="3" fillId="0" borderId="24" xfId="0" applyFont="1" applyBorder="1"/>
    <xf numFmtId="0" fontId="0" fillId="5" borderId="5" xfId="0" applyFont="1" applyFill="1" applyBorder="1"/>
    <xf numFmtId="0" fontId="0" fillId="6" borderId="5" xfId="0" applyFont="1" applyFill="1" applyBorder="1"/>
    <xf numFmtId="1" fontId="0" fillId="3" borderId="1" xfId="0" applyNumberFormat="1" applyFill="1" applyBorder="1"/>
    <xf numFmtId="0" fontId="11" fillId="2" borderId="1" xfId="3" applyFont="1" applyBorder="1"/>
    <xf numFmtId="1" fontId="0" fillId="0" borderId="0" xfId="0" applyNumberFormat="1" applyBorder="1"/>
    <xf numFmtId="1" fontId="9" fillId="0" borderId="20" xfId="0" applyNumberFormat="1" applyFont="1" applyBorder="1" applyAlignment="1">
      <alignment horizontal="left" vertical="top" wrapText="1"/>
    </xf>
    <xf numFmtId="0" fontId="0" fillId="0" borderId="20" xfId="0" applyBorder="1" applyAlignment="1">
      <alignment horizontal="left" wrapText="1"/>
    </xf>
    <xf numFmtId="49" fontId="0" fillId="3" borderId="1" xfId="0" applyNumberFormat="1" applyFill="1" applyBorder="1" applyAlignment="1">
      <alignment wrapText="1"/>
    </xf>
    <xf numFmtId="0" fontId="4" fillId="2" borderId="14" xfId="3" applyFont="1" applyBorder="1"/>
    <xf numFmtId="0" fontId="11" fillId="2" borderId="14" xfId="3" applyFont="1" applyBorder="1"/>
    <xf numFmtId="0" fontId="11" fillId="2" borderId="12" xfId="3" applyFont="1" applyBorder="1"/>
    <xf numFmtId="0" fontId="11" fillId="2" borderId="13" xfId="3" applyFont="1" applyBorder="1"/>
    <xf numFmtId="0" fontId="6" fillId="2" borderId="0" xfId="3" applyFont="1" applyBorder="1" applyAlignment="1">
      <alignment horizontal="right"/>
    </xf>
    <xf numFmtId="165" fontId="0" fillId="0" borderId="30" xfId="1" applyNumberFormat="1" applyFont="1" applyBorder="1" applyAlignment="1">
      <alignment wrapText="1"/>
    </xf>
    <xf numFmtId="0" fontId="0" fillId="0" borderId="27" xfId="0" applyBorder="1"/>
    <xf numFmtId="0" fontId="0" fillId="0" borderId="27" xfId="0" applyFill="1" applyBorder="1"/>
    <xf numFmtId="14" fontId="0" fillId="0" borderId="27" xfId="0" applyNumberFormat="1" applyFill="1" applyBorder="1" applyAlignment="1">
      <alignment horizontal="left"/>
    </xf>
    <xf numFmtId="14" fontId="0" fillId="0" borderId="27" xfId="0" applyNumberFormat="1" applyBorder="1" applyAlignment="1">
      <alignment horizontal="left"/>
    </xf>
    <xf numFmtId="165" fontId="0" fillId="0" borderId="27" xfId="1" applyNumberFormat="1" applyFont="1" applyBorder="1" applyAlignment="1">
      <alignment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wrapText="1"/>
    </xf>
    <xf numFmtId="0" fontId="0" fillId="0" borderId="28" xfId="0" applyBorder="1" applyAlignment="1">
      <alignment horizontal="left" wrapText="1"/>
    </xf>
    <xf numFmtId="0" fontId="0" fillId="0" borderId="31" xfId="0" applyBorder="1"/>
    <xf numFmtId="0" fontId="0" fillId="0" borderId="35" xfId="0" applyBorder="1"/>
    <xf numFmtId="0" fontId="0" fillId="0" borderId="29" xfId="0" applyBorder="1"/>
    <xf numFmtId="0" fontId="0" fillId="0" borderId="34" xfId="0" applyBorder="1"/>
    <xf numFmtId="14" fontId="0" fillId="0" borderId="34" xfId="0" applyNumberFormat="1" applyBorder="1" applyAlignment="1">
      <alignment horizontal="left"/>
    </xf>
    <xf numFmtId="0" fontId="0" fillId="0" borderId="36" xfId="0" applyBorder="1"/>
    <xf numFmtId="0" fontId="3" fillId="0" borderId="31" xfId="0" applyFont="1" applyBorder="1"/>
    <xf numFmtId="0" fontId="3" fillId="0" borderId="27" xfId="0" applyFont="1" applyBorder="1"/>
    <xf numFmtId="0" fontId="3" fillId="0" borderId="30" xfId="0" applyFont="1" applyBorder="1"/>
    <xf numFmtId="0" fontId="13" fillId="0" borderId="0" xfId="0" applyFont="1"/>
    <xf numFmtId="0" fontId="0" fillId="0" borderId="24" xfId="0" applyBorder="1"/>
    <xf numFmtId="0" fontId="0" fillId="0" borderId="25" xfId="0" applyBorder="1"/>
    <xf numFmtId="0" fontId="0" fillId="0" borderId="26" xfId="0" applyBorder="1"/>
    <xf numFmtId="0" fontId="14" fillId="0" borderId="40" xfId="0" applyFont="1" applyBorder="1" applyAlignment="1">
      <alignment horizontal="left" vertical="center" wrapText="1" readingOrder="1"/>
    </xf>
    <xf numFmtId="0" fontId="15" fillId="0" borderId="40" xfId="0" applyFont="1" applyBorder="1" applyAlignment="1">
      <alignment horizontal="left" vertical="center" wrapText="1" readingOrder="1"/>
    </xf>
    <xf numFmtId="0" fontId="11" fillId="2" borderId="10" xfId="3" applyFont="1" applyBorder="1"/>
    <xf numFmtId="0" fontId="14" fillId="4" borderId="41" xfId="0" applyFont="1" applyFill="1" applyBorder="1" applyAlignment="1">
      <alignment wrapText="1"/>
    </xf>
    <xf numFmtId="0" fontId="14" fillId="4" borderId="42" xfId="0" applyFont="1" applyFill="1" applyBorder="1" applyAlignment="1">
      <alignment wrapText="1"/>
    </xf>
    <xf numFmtId="0" fontId="14" fillId="4" borderId="43" xfId="0" applyFont="1" applyFill="1" applyBorder="1" applyAlignment="1">
      <alignment wrapText="1"/>
    </xf>
    <xf numFmtId="0" fontId="14" fillId="0" borderId="11" xfId="0" applyFont="1" applyBorder="1" applyAlignment="1">
      <alignment horizontal="left" vertical="center" wrapText="1"/>
    </xf>
    <xf numFmtId="0" fontId="15" fillId="0" borderId="11" xfId="0" applyFont="1" applyBorder="1" applyAlignment="1">
      <alignment horizontal="left" vertical="center" wrapText="1"/>
    </xf>
    <xf numFmtId="0" fontId="16" fillId="0" borderId="11" xfId="0" applyFont="1" applyBorder="1" applyAlignment="1">
      <alignment horizontal="left" vertical="center" wrapText="1"/>
    </xf>
    <xf numFmtId="0" fontId="14" fillId="0" borderId="40" xfId="0" applyFont="1" applyBorder="1" applyAlignment="1">
      <alignment horizontal="left" vertical="center" wrapText="1"/>
    </xf>
    <xf numFmtId="0" fontId="15" fillId="0" borderId="40" xfId="0" applyFont="1" applyBorder="1" applyAlignment="1">
      <alignment horizontal="left" vertical="center" wrapText="1"/>
    </xf>
    <xf numFmtId="0" fontId="7" fillId="4" borderId="0" xfId="0" applyFont="1" applyFill="1" applyBorder="1"/>
    <xf numFmtId="0" fontId="11" fillId="2" borderId="40" xfId="3" applyFont="1" applyBorder="1"/>
    <xf numFmtId="0" fontId="4" fillId="8" borderId="40" xfId="3" applyFont="1" applyFill="1" applyBorder="1" applyAlignment="1">
      <alignment vertical="top" wrapText="1"/>
    </xf>
    <xf numFmtId="0" fontId="0" fillId="0" borderId="0" xfId="0" applyFont="1" applyBorder="1"/>
    <xf numFmtId="0" fontId="11" fillId="8" borderId="40" xfId="3" applyFont="1" applyFill="1" applyBorder="1" applyAlignment="1">
      <alignment vertical="top" wrapText="1"/>
    </xf>
    <xf numFmtId="1" fontId="0" fillId="0" borderId="1" xfId="0" applyNumberFormat="1" applyFill="1" applyBorder="1" applyAlignment="1">
      <alignment horizontal="left"/>
    </xf>
    <xf numFmtId="0" fontId="3" fillId="0" borderId="0" xfId="0" applyFont="1" applyFill="1" applyBorder="1" applyAlignment="1">
      <alignment wrapText="1"/>
    </xf>
    <xf numFmtId="0" fontId="0" fillId="0" borderId="48" xfId="0" applyBorder="1"/>
    <xf numFmtId="0" fontId="9" fillId="0" borderId="49" xfId="0" applyFont="1" applyBorder="1" applyAlignment="1">
      <alignment wrapText="1"/>
    </xf>
    <xf numFmtId="1" fontId="12" fillId="0" borderId="49" xfId="0" applyNumberFormat="1" applyFont="1" applyBorder="1" applyAlignment="1">
      <alignment horizontal="left"/>
    </xf>
    <xf numFmtId="0" fontId="3" fillId="0" borderId="47" xfId="0" applyFont="1" applyBorder="1" applyAlignment="1">
      <alignment vertical="center" wrapText="1"/>
    </xf>
    <xf numFmtId="0" fontId="0" fillId="0" borderId="47" xfId="0" applyBorder="1" applyAlignment="1">
      <alignment vertical="center" wrapText="1"/>
    </xf>
    <xf numFmtId="0" fontId="0" fillId="0" borderId="47" xfId="0" applyFill="1" applyBorder="1" applyAlignment="1">
      <alignment vertical="center" wrapText="1"/>
    </xf>
    <xf numFmtId="0" fontId="12" fillId="0" borderId="44" xfId="0" applyFont="1" applyBorder="1" applyAlignment="1">
      <alignment horizontal="center" vertical="center" wrapText="1"/>
    </xf>
    <xf numFmtId="0" fontId="9" fillId="0" borderId="44" xfId="0" applyFont="1" applyFill="1" applyBorder="1" applyAlignment="1">
      <alignment horizontal="center" vertical="center" wrapText="1"/>
    </xf>
    <xf numFmtId="0" fontId="0" fillId="0" borderId="32" xfId="0" applyFill="1" applyBorder="1" applyAlignment="1">
      <alignment horizontal="left" vertical="top" wrapText="1"/>
    </xf>
    <xf numFmtId="0" fontId="3" fillId="0" borderId="0" xfId="0" applyFont="1" applyBorder="1"/>
    <xf numFmtId="0" fontId="14" fillId="0" borderId="40" xfId="0" applyFont="1" applyBorder="1" applyAlignment="1">
      <alignment horizontal="left" vertical="center" wrapText="1" readingOrder="1"/>
    </xf>
    <xf numFmtId="0" fontId="18" fillId="0" borderId="52" xfId="0" applyFont="1" applyBorder="1"/>
    <xf numFmtId="0" fontId="0" fillId="9" borderId="7" xfId="0" applyFont="1" applyFill="1" applyBorder="1"/>
    <xf numFmtId="0" fontId="0" fillId="9" borderId="8" xfId="0" applyFill="1" applyBorder="1"/>
    <xf numFmtId="0" fontId="0" fillId="9" borderId="9" xfId="0" applyFill="1" applyBorder="1"/>
    <xf numFmtId="0" fontId="11" fillId="2" borderId="53" xfId="3" applyFont="1" applyBorder="1"/>
    <xf numFmtId="0" fontId="11" fillId="2" borderId="54" xfId="3" applyFont="1" applyBorder="1"/>
    <xf numFmtId="0" fontId="11" fillId="2" borderId="55" xfId="3" applyFont="1" applyBorder="1"/>
    <xf numFmtId="0" fontId="4" fillId="2" borderId="56" xfId="3" applyFont="1" applyBorder="1"/>
    <xf numFmtId="1" fontId="0" fillId="3" borderId="57" xfId="0" applyNumberFormat="1" applyFill="1" applyBorder="1" applyAlignment="1">
      <alignment horizontal="left"/>
    </xf>
    <xf numFmtId="0" fontId="4" fillId="2" borderId="58" xfId="3" applyFont="1" applyBorder="1"/>
    <xf numFmtId="2" fontId="0" fillId="3" borderId="59" xfId="0" applyNumberFormat="1" applyFill="1" applyBorder="1" applyAlignment="1">
      <alignment horizontal="left"/>
    </xf>
    <xf numFmtId="1" fontId="0" fillId="3" borderId="60" xfId="0" applyNumberFormat="1" applyFill="1" applyBorder="1" applyAlignment="1">
      <alignment horizontal="left"/>
    </xf>
    <xf numFmtId="0" fontId="0" fillId="7" borderId="0" xfId="0" applyFill="1" applyBorder="1"/>
    <xf numFmtId="0" fontId="14" fillId="0" borderId="40" xfId="0" applyFont="1" applyBorder="1" applyAlignment="1">
      <alignment horizontal="left" vertical="center" wrapText="1" readingOrder="1"/>
    </xf>
    <xf numFmtId="0" fontId="4" fillId="2" borderId="13" xfId="3" applyFont="1" applyBorder="1"/>
    <xf numFmtId="0" fontId="4" fillId="2" borderId="63" xfId="3" applyFont="1" applyBorder="1"/>
    <xf numFmtId="0" fontId="0" fillId="3" borderId="65" xfId="0" applyFill="1" applyBorder="1" applyAlignment="1">
      <alignment wrapText="1"/>
    </xf>
    <xf numFmtId="0" fontId="0" fillId="3" borderId="65" xfId="0" applyFill="1" applyBorder="1"/>
    <xf numFmtId="0" fontId="4" fillId="2" borderId="67" xfId="3" applyFont="1" applyBorder="1"/>
    <xf numFmtId="0" fontId="0" fillId="0" borderId="15" xfId="0" applyBorder="1" applyAlignment="1">
      <alignment horizontal="left" vertical="center"/>
    </xf>
    <xf numFmtId="0" fontId="0" fillId="0" borderId="12" xfId="0" applyBorder="1" applyAlignment="1">
      <alignment horizontal="left"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3" fillId="0" borderId="50" xfId="0" applyFont="1" applyBorder="1" applyAlignment="1">
      <alignment horizontal="left" wrapText="1"/>
    </xf>
    <xf numFmtId="0" fontId="3" fillId="0" borderId="51" xfId="0" applyFont="1" applyBorder="1" applyAlignment="1">
      <alignment horizontal="left" wrapText="1"/>
    </xf>
    <xf numFmtId="0" fontId="0" fillId="0" borderId="19" xfId="0" applyBorder="1" applyAlignment="1">
      <alignment horizontal="center" wrapText="1"/>
    </xf>
    <xf numFmtId="0" fontId="0" fillId="0" borderId="0" xfId="0" applyBorder="1" applyAlignment="1">
      <alignment horizontal="center" wrapText="1"/>
    </xf>
    <xf numFmtId="0" fontId="0" fillId="0" borderId="20"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5" fillId="2" borderId="12" xfId="3" applyFont="1" applyBorder="1" applyAlignment="1">
      <alignment horizontal="left" wrapText="1"/>
    </xf>
    <xf numFmtId="0" fontId="5" fillId="2" borderId="14" xfId="3" applyFont="1" applyBorder="1" applyAlignment="1">
      <alignment horizontal="left"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0" fontId="11" fillId="2" borderId="37" xfId="3" applyFont="1" applyBorder="1" applyAlignment="1">
      <alignment horizontal="left"/>
    </xf>
    <xf numFmtId="0" fontId="11" fillId="2" borderId="38" xfId="3" applyFont="1" applyBorder="1" applyAlignment="1">
      <alignment horizontal="left"/>
    </xf>
    <xf numFmtId="0" fontId="11" fillId="2" borderId="39" xfId="3" applyFont="1" applyBorder="1" applyAlignment="1">
      <alignment horizontal="left"/>
    </xf>
    <xf numFmtId="0" fontId="14" fillId="0" borderId="40" xfId="0" applyFont="1" applyBorder="1" applyAlignment="1">
      <alignment horizontal="left" vertical="center" wrapText="1" readingOrder="1"/>
    </xf>
    <xf numFmtId="0" fontId="15" fillId="0" borderId="40" xfId="0" applyFont="1" applyBorder="1" applyAlignment="1">
      <alignment horizontal="left" vertical="center" wrapText="1" readingOrder="1"/>
    </xf>
    <xf numFmtId="0" fontId="4" fillId="2" borderId="21" xfId="3" applyFont="1" applyBorder="1" applyAlignment="1">
      <alignment horizontal="center"/>
    </xf>
    <xf numFmtId="0" fontId="4" fillId="2" borderId="22" xfId="3" applyFont="1" applyBorder="1" applyAlignment="1">
      <alignment horizontal="center"/>
    </xf>
    <xf numFmtId="0" fontId="4" fillId="2" borderId="23" xfId="3" applyFont="1" applyBorder="1" applyAlignment="1">
      <alignment horizontal="center"/>
    </xf>
    <xf numFmtId="9" fontId="4" fillId="2" borderId="37" xfId="3" applyNumberFormat="1" applyFont="1" applyBorder="1" applyAlignment="1">
      <alignment horizontal="left"/>
    </xf>
    <xf numFmtId="9" fontId="4" fillId="2" borderId="38" xfId="3" applyNumberFormat="1" applyFont="1" applyBorder="1" applyAlignment="1">
      <alignment horizontal="left"/>
    </xf>
    <xf numFmtId="9" fontId="4" fillId="2" borderId="68" xfId="3" applyNumberFormat="1" applyFont="1" applyBorder="1" applyAlignment="1">
      <alignment horizontal="left"/>
    </xf>
    <xf numFmtId="9" fontId="0" fillId="3" borderId="21" xfId="2" applyFont="1" applyFill="1" applyBorder="1" applyAlignment="1">
      <alignment horizontal="left" wrapText="1"/>
    </xf>
    <xf numFmtId="9" fontId="0" fillId="3" borderId="22" xfId="2" applyFont="1" applyFill="1" applyBorder="1" applyAlignment="1">
      <alignment horizontal="left" wrapText="1"/>
    </xf>
    <xf numFmtId="9" fontId="0" fillId="3" borderId="66" xfId="2" applyFont="1" applyFill="1" applyBorder="1" applyAlignment="1">
      <alignment horizontal="left" wrapText="1"/>
    </xf>
    <xf numFmtId="0" fontId="4" fillId="2" borderId="61" xfId="3" applyFont="1" applyBorder="1" applyAlignment="1">
      <alignment horizontal="left"/>
    </xf>
    <xf numFmtId="0" fontId="4" fillId="2" borderId="62" xfId="3" applyFont="1" applyBorder="1" applyAlignment="1">
      <alignment horizontal="left"/>
    </xf>
    <xf numFmtId="0" fontId="4" fillId="2" borderId="64" xfId="3" applyFont="1" applyBorder="1" applyAlignment="1">
      <alignment horizontal="left"/>
    </xf>
  </cellXfs>
  <cellStyles count="4">
    <cellStyle name="God" xfId="3" builtinId="26"/>
    <cellStyle name="Normal" xfId="0" builtinId="0"/>
    <cellStyle name="Procent" xfId="2" builtinId="5"/>
    <cellStyle name="Valuta" xfId="1" builtinId="4"/>
  </cellStyles>
  <dxfs count="7">
    <dxf>
      <border diagonalUp="0" diagonalDown="0">
        <left style="medium">
          <color indexed="64"/>
        </left>
        <right style="medium">
          <color indexed="64"/>
        </right>
        <top style="medium">
          <color indexed="64"/>
        </top>
        <bottom style="medium">
          <color indexed="64"/>
        </bottom>
      </border>
    </dxf>
    <dxf>
      <numFmt numFmtId="0" formatCode="General"/>
    </dxf>
    <dxf>
      <fill>
        <patternFill patternType="solid">
          <fgColor indexed="64"/>
          <bgColor rgb="FFC00000"/>
        </patternFill>
      </fill>
    </dxf>
    <dxf>
      <border diagonalUp="0" diagonalDown="0">
        <left style="medium">
          <color indexed="64"/>
        </left>
        <right style="medium">
          <color indexed="64"/>
        </right>
        <top style="medium">
          <color indexed="64"/>
        </top>
        <bottom style="medium">
          <color indexed="64"/>
        </bottom>
      </border>
    </dxf>
    <dxf>
      <font>
        <color auto="1"/>
      </font>
      <fill>
        <patternFill>
          <bgColor rgb="FFC0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image" Target="../media/image2.jp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da-DK"/>
              <a:t>Pengestrømme</a:t>
            </a:r>
            <a:r>
              <a:rPr lang="da-DK" baseline="0"/>
              <a:t> i BC periode</a:t>
            </a:r>
            <a:endParaRPr lang="da-DK"/>
          </a:p>
        </c:rich>
      </c:tx>
      <c:layout/>
      <c:overlay val="0"/>
    </c:title>
    <c:autoTitleDeleted val="0"/>
    <c:plotArea>
      <c:layout/>
      <c:lineChart>
        <c:grouping val="standard"/>
        <c:varyColors val="0"/>
        <c:ser>
          <c:idx val="1"/>
          <c:order val="0"/>
          <c:tx>
            <c:strRef>
              <c:f>'5.Samlet økonomisk fremstilling'!$B$5</c:f>
              <c:strCache>
                <c:ptCount val="1"/>
                <c:pt idx="0">
                  <c:v>Samlede projektudgifter</c:v>
                </c:pt>
              </c:strCache>
            </c:strRef>
          </c:tx>
          <c:spPr>
            <a:ln>
              <a:solidFill>
                <a:srgbClr val="FF0000"/>
              </a:solidFill>
            </a:ln>
          </c:spPr>
          <c:marker>
            <c:symbol val="none"/>
          </c:marker>
          <c:cat>
            <c:numRef>
              <c:f>'5.Samlet økonomisk fremstilling'!$C$4:$G$4</c:f>
              <c:numCache>
                <c:formatCode>General</c:formatCode>
                <c:ptCount val="5"/>
                <c:pt idx="0">
                  <c:v>2015</c:v>
                </c:pt>
                <c:pt idx="1">
                  <c:v>2016</c:v>
                </c:pt>
                <c:pt idx="2">
                  <c:v>2017</c:v>
                </c:pt>
                <c:pt idx="3">
                  <c:v>2018</c:v>
                </c:pt>
                <c:pt idx="4">
                  <c:v>2019</c:v>
                </c:pt>
              </c:numCache>
            </c:numRef>
          </c:cat>
          <c:val>
            <c:numRef>
              <c:f>'5.Samlet økonomisk fremstilling'!$C$5:$G$5</c:f>
              <c:numCache>
                <c:formatCode>_ [$kr.-406]\ * #,##0_ ;_ [$kr.-406]\ * \-#,##0_ ;_ [$kr.-406]\ * "-"??_ ;_ @_ </c:formatCode>
                <c:ptCount val="5"/>
                <c:pt idx="0">
                  <c:v>0</c:v>
                </c:pt>
                <c:pt idx="1">
                  <c:v>0</c:v>
                </c:pt>
                <c:pt idx="2">
                  <c:v>0</c:v>
                </c:pt>
                <c:pt idx="3">
                  <c:v>0</c:v>
                </c:pt>
                <c:pt idx="4">
                  <c:v>0</c:v>
                </c:pt>
              </c:numCache>
            </c:numRef>
          </c:val>
          <c:smooth val="0"/>
        </c:ser>
        <c:ser>
          <c:idx val="2"/>
          <c:order val="1"/>
          <c:tx>
            <c:strRef>
              <c:f>'5.Samlet økonomisk fremstilling'!$B$6</c:f>
              <c:strCache>
                <c:ptCount val="1"/>
                <c:pt idx="0">
                  <c:v>Samlede gevinster (driftseffekter)</c:v>
                </c:pt>
              </c:strCache>
            </c:strRef>
          </c:tx>
          <c:spPr>
            <a:ln>
              <a:solidFill>
                <a:srgbClr val="00B050"/>
              </a:solidFill>
            </a:ln>
          </c:spPr>
          <c:marker>
            <c:symbol val="none"/>
          </c:marker>
          <c:cat>
            <c:numRef>
              <c:f>'5.Samlet økonomisk fremstilling'!$C$4:$G$4</c:f>
              <c:numCache>
                <c:formatCode>General</c:formatCode>
                <c:ptCount val="5"/>
                <c:pt idx="0">
                  <c:v>2015</c:v>
                </c:pt>
                <c:pt idx="1">
                  <c:v>2016</c:v>
                </c:pt>
                <c:pt idx="2">
                  <c:v>2017</c:v>
                </c:pt>
                <c:pt idx="3">
                  <c:v>2018</c:v>
                </c:pt>
                <c:pt idx="4">
                  <c:v>2019</c:v>
                </c:pt>
              </c:numCache>
            </c:numRef>
          </c:cat>
          <c:val>
            <c:numRef>
              <c:f>'5.Samlet økonomisk fremstilling'!$C$6:$G$6</c:f>
              <c:numCache>
                <c:formatCode>_ [$kr.-406]\ * #,##0_ ;_ [$kr.-406]\ * \-#,##0_ ;_ [$kr.-406]\ * "-"??_ ;_ @_ </c:formatCode>
                <c:ptCount val="5"/>
                <c:pt idx="0">
                  <c:v>0</c:v>
                </c:pt>
                <c:pt idx="1">
                  <c:v>0</c:v>
                </c:pt>
                <c:pt idx="2">
                  <c:v>0</c:v>
                </c:pt>
                <c:pt idx="3">
                  <c:v>0</c:v>
                </c:pt>
                <c:pt idx="4">
                  <c:v>0</c:v>
                </c:pt>
              </c:numCache>
            </c:numRef>
          </c:val>
          <c:smooth val="0"/>
        </c:ser>
        <c:ser>
          <c:idx val="4"/>
          <c:order val="2"/>
          <c:tx>
            <c:strRef>
              <c:f>'5.Samlet økonomisk fremstilling'!$B$8</c:f>
              <c:strCache>
                <c:ptCount val="1"/>
                <c:pt idx="0">
                  <c:v>Akkumuleret resultat</c:v>
                </c:pt>
              </c:strCache>
            </c:strRef>
          </c:tx>
          <c:spPr>
            <a:ln>
              <a:solidFill>
                <a:sysClr val="windowText" lastClr="000000"/>
              </a:solidFill>
            </a:ln>
          </c:spPr>
          <c:marker>
            <c:symbol val="none"/>
          </c:marker>
          <c:cat>
            <c:numRef>
              <c:f>'5.Samlet økonomisk fremstilling'!$C$4:$G$4</c:f>
              <c:numCache>
                <c:formatCode>General</c:formatCode>
                <c:ptCount val="5"/>
                <c:pt idx="0">
                  <c:v>2015</c:v>
                </c:pt>
                <c:pt idx="1">
                  <c:v>2016</c:v>
                </c:pt>
                <c:pt idx="2">
                  <c:v>2017</c:v>
                </c:pt>
                <c:pt idx="3">
                  <c:v>2018</c:v>
                </c:pt>
                <c:pt idx="4">
                  <c:v>2019</c:v>
                </c:pt>
              </c:numCache>
            </c:numRef>
          </c:cat>
          <c:val>
            <c:numRef>
              <c:f>'5.Samlet økonomisk fremstilling'!$C$8:$G$8</c:f>
              <c:numCache>
                <c:formatCode>_ [$kr.-406]\ * #,##0_ ;_ [$kr.-406]\ * \-#,##0_ ;_ [$kr.-406]\ * "-"??_ ;_ @_ </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9895680"/>
        <c:axId val="239897216"/>
      </c:lineChart>
      <c:catAx>
        <c:axId val="239895680"/>
        <c:scaling>
          <c:orientation val="minMax"/>
        </c:scaling>
        <c:delete val="0"/>
        <c:axPos val="b"/>
        <c:numFmt formatCode="General" sourceLinked="1"/>
        <c:majorTickMark val="none"/>
        <c:minorTickMark val="none"/>
        <c:tickLblPos val="nextTo"/>
        <c:crossAx val="239897216"/>
        <c:crosses val="autoZero"/>
        <c:auto val="1"/>
        <c:lblAlgn val="ctr"/>
        <c:lblOffset val="100"/>
        <c:noMultiLvlLbl val="0"/>
      </c:catAx>
      <c:valAx>
        <c:axId val="239897216"/>
        <c:scaling>
          <c:orientation val="minMax"/>
        </c:scaling>
        <c:delete val="0"/>
        <c:axPos val="l"/>
        <c:majorGridlines/>
        <c:title>
          <c:tx>
            <c:rich>
              <a:bodyPr/>
              <a:lstStyle/>
              <a:p>
                <a:pPr>
                  <a:defRPr/>
                </a:pPr>
                <a:r>
                  <a:rPr lang="da-DK"/>
                  <a:t>Kr.</a:t>
                </a:r>
              </a:p>
            </c:rich>
          </c:tx>
          <c:layout/>
          <c:overlay val="0"/>
        </c:title>
        <c:numFmt formatCode="_ [$kr.-406]\ * #,##0_ ;_ [$kr.-406]\ * \-#,##0_ ;_ [$kr.-406]\ * &quot;-&quot;??_ ;_ @_ " sourceLinked="1"/>
        <c:majorTickMark val="none"/>
        <c:minorTickMark val="none"/>
        <c:tickLblPos val="nextTo"/>
        <c:crossAx val="2398956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pieChart>
        <c:varyColors val="1"/>
        <c:ser>
          <c:idx val="0"/>
          <c:order val="0"/>
          <c:explosion val="25"/>
          <c:dLbls>
            <c:showLegendKey val="0"/>
            <c:showVal val="1"/>
            <c:showCatName val="1"/>
            <c:showSerName val="0"/>
            <c:showPercent val="0"/>
            <c:showBubbleSize val="0"/>
            <c:showLeaderLines val="1"/>
          </c:dLbls>
          <c:cat>
            <c:numRef>
              <c:f>'7. Input Gevinster'!$B$29:$B$38</c:f>
              <c:numCache>
                <c:formatCode>General</c:formatCode>
                <c:ptCount val="10"/>
              </c:numCache>
            </c:numRef>
          </c:cat>
          <c:val>
            <c:numRef>
              <c:f>'7. Input Gevinster'!$C$29:$C$38</c:f>
              <c:numCache>
                <c:formatCode>0%</c:formatCode>
                <c:ptCount val="10"/>
              </c:numCache>
            </c:numRef>
          </c:val>
        </c:ser>
        <c:dLbls>
          <c:showLegendKey val="0"/>
          <c:showVal val="1"/>
          <c:showCatName val="1"/>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05913174718438"/>
          <c:y val="7.7316826150921406E-2"/>
          <c:w val="0.66304159013569119"/>
          <c:h val="0.62144793169456891"/>
        </c:manualLayout>
      </c:layout>
      <c:scatterChart>
        <c:scatterStyle val="lineMarker"/>
        <c:varyColors val="0"/>
        <c:ser>
          <c:idx val="0"/>
          <c:order val="0"/>
          <c:tx>
            <c:v>Samlet risikoscore</c:v>
          </c:tx>
          <c:spPr>
            <a:ln w="28575">
              <a:noFill/>
            </a:ln>
          </c:spPr>
          <c:marker>
            <c:spPr>
              <a:solidFill>
                <a:srgbClr val="0070C0"/>
              </a:solidFill>
            </c:spPr>
          </c:marker>
          <c:dPt>
            <c:idx val="0"/>
            <c:marker>
              <c:symbol val="circle"/>
              <c:size val="7"/>
            </c:marker>
            <c:bubble3D val="0"/>
          </c:dPt>
          <c:xVal>
            <c:numRef>
              <c:f>DATA!$G$9</c:f>
            </c:numRef>
          </c:xVal>
          <c:yVal>
            <c:numRef>
              <c:f>DATA!$H$9</c:f>
              <c:numCache>
                <c:formatCode>0.00</c:formatCode>
                <c:ptCount val="1"/>
                <c:pt idx="0">
                  <c:v>0</c:v>
                </c:pt>
              </c:numCache>
            </c:numRef>
          </c:yVal>
          <c:smooth val="0"/>
        </c:ser>
        <c:dLbls>
          <c:showLegendKey val="0"/>
          <c:showVal val="0"/>
          <c:showCatName val="0"/>
          <c:showSerName val="0"/>
          <c:showPercent val="0"/>
          <c:showBubbleSize val="0"/>
        </c:dLbls>
        <c:axId val="239977216"/>
        <c:axId val="239979520"/>
      </c:scatterChart>
      <c:valAx>
        <c:axId val="239977216"/>
        <c:scaling>
          <c:orientation val="minMax"/>
          <c:max val="4"/>
          <c:min val="1"/>
        </c:scaling>
        <c:delete val="0"/>
        <c:axPos val="b"/>
        <c:majorGridlines/>
        <c:minorGridlines/>
        <c:title>
          <c:tx>
            <c:rich>
              <a:bodyPr/>
              <a:lstStyle/>
              <a:p>
                <a:pPr>
                  <a:defRPr/>
                </a:pPr>
                <a:r>
                  <a:rPr lang="da-DK"/>
                  <a:t>Sandsynlighed (1..4)</a:t>
                </a:r>
              </a:p>
            </c:rich>
          </c:tx>
          <c:layout/>
          <c:overlay val="0"/>
        </c:title>
        <c:numFmt formatCode="0" sourceLinked="0"/>
        <c:majorTickMark val="out"/>
        <c:minorTickMark val="none"/>
        <c:tickLblPos val="nextTo"/>
        <c:crossAx val="239979520"/>
        <c:crosses val="autoZero"/>
        <c:crossBetween val="midCat"/>
        <c:majorUnit val="1"/>
        <c:minorUnit val="1"/>
      </c:valAx>
      <c:valAx>
        <c:axId val="239979520"/>
        <c:scaling>
          <c:orientation val="minMax"/>
          <c:max val="4"/>
          <c:min val="1"/>
        </c:scaling>
        <c:delete val="0"/>
        <c:axPos val="l"/>
        <c:majorGridlines/>
        <c:minorGridlines/>
        <c:numFmt formatCode="0" sourceLinked="0"/>
        <c:majorTickMark val="out"/>
        <c:minorTickMark val="none"/>
        <c:tickLblPos val="nextTo"/>
        <c:crossAx val="239977216"/>
        <c:crosses val="autoZero"/>
        <c:crossBetween val="midCat"/>
        <c:majorUnit val="1"/>
        <c:minorUnit val="1"/>
      </c:valAx>
      <c:spPr>
        <a:blipFill>
          <a:blip xmlns:r="http://schemas.openxmlformats.org/officeDocument/2006/relationships" r:embed="rId1"/>
          <a:stretch>
            <a:fillRect/>
          </a:stretch>
        </a:blipFill>
      </c:spPr>
    </c:plotArea>
    <c:plotVisOnly val="1"/>
    <c:dispBlanksAs val="gap"/>
    <c:showDLblsOverMax val="0"/>
  </c:chart>
  <c:spPr>
    <a:ln w="9525">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2551642</xdr:colOff>
      <xdr:row>1</xdr:row>
      <xdr:rowOff>49743</xdr:rowOff>
    </xdr:from>
    <xdr:to>
      <xdr:col>11</xdr:col>
      <xdr:colOff>266807</xdr:colOff>
      <xdr:row>1</xdr:row>
      <xdr:rowOff>573618</xdr:rowOff>
    </xdr:to>
    <xdr:pic>
      <xdr:nvPicPr>
        <xdr:cNvPr id="1025" name="Picture 1" descr="C:\Users\rks\Desktop\A.K.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9975" y="473076"/>
          <a:ext cx="2646999"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74084</xdr:colOff>
      <xdr:row>6</xdr:row>
      <xdr:rowOff>126998</xdr:rowOff>
    </xdr:from>
    <xdr:to>
      <xdr:col>11</xdr:col>
      <xdr:colOff>994833</xdr:colOff>
      <xdr:row>6</xdr:row>
      <xdr:rowOff>3471334</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52916</xdr:colOff>
      <xdr:row>9</xdr:row>
      <xdr:rowOff>95250</xdr:rowOff>
    </xdr:from>
    <xdr:to>
      <xdr:col>2</xdr:col>
      <xdr:colOff>3746500</xdr:colOff>
      <xdr:row>20</xdr:row>
      <xdr:rowOff>105833</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88637</xdr:colOff>
      <xdr:row>9</xdr:row>
      <xdr:rowOff>43663</xdr:rowOff>
    </xdr:from>
    <xdr:to>
      <xdr:col>6</xdr:col>
      <xdr:colOff>1911137</xdr:colOff>
      <xdr:row>14</xdr:row>
      <xdr:rowOff>152854</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298977</xdr:colOff>
      <xdr:row>13</xdr:row>
      <xdr:rowOff>68793</xdr:rowOff>
    </xdr:from>
    <xdr:to>
      <xdr:col>6</xdr:col>
      <xdr:colOff>1841506</xdr:colOff>
      <xdr:row>14</xdr:row>
      <xdr:rowOff>56888</xdr:rowOff>
    </xdr:to>
    <xdr:sp macro="" textlink="">
      <xdr:nvSpPr>
        <xdr:cNvPr id="8" name="Tekstboks 7"/>
        <xdr:cNvSpPr txBox="1"/>
      </xdr:nvSpPr>
      <xdr:spPr>
        <a:xfrm>
          <a:off x="8204727" y="7794626"/>
          <a:ext cx="1542529" cy="178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da-DK" sz="1200" b="1" baseline="0"/>
            <a:t>RISIKOSCORE</a:t>
          </a:r>
          <a:endParaRPr lang="da-DK"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395288</xdr:colOff>
      <xdr:row>15</xdr:row>
      <xdr:rowOff>11113</xdr:rowOff>
    </xdr:from>
    <xdr:to>
      <xdr:col>9</xdr:col>
      <xdr:colOff>419100</xdr:colOff>
      <xdr:row>20</xdr:row>
      <xdr:rowOff>98425</xdr:rowOff>
    </xdr:to>
    <xdr:sp macro="" textlink="">
      <xdr:nvSpPr>
        <xdr:cNvPr id="104" name="Oval 16"/>
        <xdr:cNvSpPr/>
      </xdr:nvSpPr>
      <xdr:spPr>
        <a:xfrm>
          <a:off x="3443288" y="2878138"/>
          <a:ext cx="2462212" cy="1039812"/>
        </a:xfrm>
        <a:prstGeom prst="ellipse">
          <a:avLst/>
        </a:prstGeom>
        <a:ln/>
      </xdr:spPr>
      <xdr:style>
        <a:lnRef idx="2">
          <a:schemeClr val="accent3"/>
        </a:lnRef>
        <a:fillRef idx="1">
          <a:schemeClr val="lt1"/>
        </a:fillRef>
        <a:effectRef idx="0">
          <a:schemeClr val="accent3"/>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1</xdr:col>
      <xdr:colOff>469900</xdr:colOff>
      <xdr:row>11</xdr:row>
      <xdr:rowOff>23813</xdr:rowOff>
    </xdr:from>
    <xdr:to>
      <xdr:col>4</xdr:col>
      <xdr:colOff>601663</xdr:colOff>
      <xdr:row>16</xdr:row>
      <xdr:rowOff>111125</xdr:rowOff>
    </xdr:to>
    <xdr:sp macro="" textlink="">
      <xdr:nvSpPr>
        <xdr:cNvPr id="105" name="Oval 85"/>
        <xdr:cNvSpPr/>
      </xdr:nvSpPr>
      <xdr:spPr>
        <a:xfrm>
          <a:off x="1079500" y="2128838"/>
          <a:ext cx="1960563" cy="1039812"/>
        </a:xfrm>
        <a:prstGeom prst="ellipse">
          <a:avLst/>
        </a:prstGeom>
        <a:ln/>
      </xdr:spPr>
      <xdr:style>
        <a:lnRef idx="2">
          <a:schemeClr val="accent1"/>
        </a:lnRef>
        <a:fillRef idx="1">
          <a:schemeClr val="lt1"/>
        </a:fillRef>
        <a:effectRef idx="0">
          <a:schemeClr val="accent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1</xdr:col>
      <xdr:colOff>398463</xdr:colOff>
      <xdr:row>15</xdr:row>
      <xdr:rowOff>182563</xdr:rowOff>
    </xdr:from>
    <xdr:to>
      <xdr:col>4</xdr:col>
      <xdr:colOff>224631</xdr:colOff>
      <xdr:row>19</xdr:row>
      <xdr:rowOff>120650</xdr:rowOff>
    </xdr:to>
    <xdr:sp macro="" textlink="">
      <xdr:nvSpPr>
        <xdr:cNvPr id="106" name="Oval 88"/>
        <xdr:cNvSpPr/>
      </xdr:nvSpPr>
      <xdr:spPr>
        <a:xfrm>
          <a:off x="1008063" y="3049588"/>
          <a:ext cx="1654968" cy="700087"/>
        </a:xfrm>
        <a:prstGeom prst="ellipse">
          <a:avLst/>
        </a:prstGeom>
        <a:ln/>
      </xdr:spPr>
      <xdr:style>
        <a:lnRef idx="2">
          <a:schemeClr val="accent1"/>
        </a:lnRef>
        <a:fillRef idx="1">
          <a:schemeClr val="lt1"/>
        </a:fillRef>
        <a:effectRef idx="0">
          <a:schemeClr val="accent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4</xdr:col>
      <xdr:colOff>601663</xdr:colOff>
      <xdr:row>13</xdr:row>
      <xdr:rowOff>162719</xdr:rowOff>
    </xdr:from>
    <xdr:to>
      <xdr:col>5</xdr:col>
      <xdr:colOff>395288</xdr:colOff>
      <xdr:row>17</xdr:row>
      <xdr:rowOff>150019</xdr:rowOff>
    </xdr:to>
    <xdr:cxnSp macro="">
      <xdr:nvCxnSpPr>
        <xdr:cNvPr id="107" name="Elbow Connector 89"/>
        <xdr:cNvCxnSpPr>
          <a:cxnSpLocks noChangeShapeType="1"/>
          <a:stCxn id="105" idx="6"/>
          <a:endCxn id="104" idx="2"/>
        </xdr:cNvCxnSpPr>
      </xdr:nvCxnSpPr>
      <xdr:spPr bwMode="auto">
        <a:xfrm>
          <a:off x="3040063" y="2648744"/>
          <a:ext cx="403225" cy="749300"/>
        </a:xfrm>
        <a:prstGeom prst="bentConnector3">
          <a:avLst>
            <a:gd name="adj1" fmla="val 50000"/>
          </a:avLst>
        </a:prstGeom>
        <a:noFill/>
        <a:ln w="9525" algn="ctr">
          <a:solidFill>
            <a:schemeClr val="tx1"/>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598810</xdr:colOff>
      <xdr:row>7</xdr:row>
      <xdr:rowOff>136525</xdr:rowOff>
    </xdr:from>
    <xdr:to>
      <xdr:col>14</xdr:col>
      <xdr:colOff>224160</xdr:colOff>
      <xdr:row>10</xdr:row>
      <xdr:rowOff>127000</xdr:rowOff>
    </xdr:to>
    <xdr:sp macro="" textlink="">
      <xdr:nvSpPr>
        <xdr:cNvPr id="108" name="Oval 54"/>
        <xdr:cNvSpPr/>
      </xdr:nvSpPr>
      <xdr:spPr>
        <a:xfrm>
          <a:off x="7304410" y="1479550"/>
          <a:ext cx="1454150" cy="561975"/>
        </a:xfrm>
        <a:prstGeom prst="ellipse">
          <a:avLst/>
        </a:prstGeom>
        <a:ln/>
      </xdr:spPr>
      <xdr:style>
        <a:lnRef idx="2">
          <a:schemeClr val="accent2"/>
        </a:lnRef>
        <a:fillRef idx="1">
          <a:schemeClr val="lt1"/>
        </a:fillRef>
        <a:effectRef idx="0">
          <a:schemeClr val="accent2"/>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9</xdr:col>
      <xdr:colOff>419100</xdr:colOff>
      <xdr:row>12</xdr:row>
      <xdr:rowOff>131043</xdr:rowOff>
    </xdr:from>
    <xdr:to>
      <xdr:col>10</xdr:col>
      <xdr:colOff>573088</xdr:colOff>
      <xdr:row>17</xdr:row>
      <xdr:rowOff>150019</xdr:rowOff>
    </xdr:to>
    <xdr:cxnSp macro="">
      <xdr:nvCxnSpPr>
        <xdr:cNvPr id="109" name="Elbow Connector 57"/>
        <xdr:cNvCxnSpPr>
          <a:cxnSpLocks noChangeShapeType="1"/>
          <a:stCxn id="104" idx="6"/>
          <a:endCxn id="110" idx="2"/>
        </xdr:cNvCxnSpPr>
      </xdr:nvCxnSpPr>
      <xdr:spPr bwMode="auto">
        <a:xfrm flipV="1">
          <a:off x="5905500" y="2426568"/>
          <a:ext cx="763588" cy="971476"/>
        </a:xfrm>
        <a:prstGeom prst="bentConnector3">
          <a:avLst>
            <a:gd name="adj1" fmla="val 50000"/>
          </a:avLst>
        </a:prstGeom>
        <a:noFill/>
        <a:ln w="9525" algn="ctr">
          <a:solidFill>
            <a:schemeClr val="accent5"/>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573088</xdr:colOff>
      <xdr:row>10</xdr:row>
      <xdr:rowOff>68659</xdr:rowOff>
    </xdr:from>
    <xdr:to>
      <xdr:col>14</xdr:col>
      <xdr:colOff>43110</xdr:colOff>
      <xdr:row>15</xdr:row>
      <xdr:rowOff>2927</xdr:rowOff>
    </xdr:to>
    <xdr:sp macro="" textlink="">
      <xdr:nvSpPr>
        <xdr:cNvPr id="110" name="Oval 18"/>
        <xdr:cNvSpPr/>
      </xdr:nvSpPr>
      <xdr:spPr>
        <a:xfrm>
          <a:off x="6669088" y="1983184"/>
          <a:ext cx="1908422" cy="886768"/>
        </a:xfrm>
        <a:prstGeom prst="ellipse">
          <a:avLst/>
        </a:prstGeom>
        <a:ln/>
      </xdr:spPr>
      <xdr:style>
        <a:lnRef idx="2">
          <a:schemeClr val="accent2"/>
        </a:lnRef>
        <a:fillRef idx="1">
          <a:schemeClr val="lt1"/>
        </a:fillRef>
        <a:effectRef idx="0">
          <a:schemeClr val="accent2"/>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9</xdr:col>
      <xdr:colOff>233362</xdr:colOff>
      <xdr:row>19</xdr:row>
      <xdr:rowOff>22225</xdr:rowOff>
    </xdr:from>
    <xdr:to>
      <xdr:col>11</xdr:col>
      <xdr:colOff>46037</xdr:colOff>
      <xdr:row>29</xdr:row>
      <xdr:rowOff>117475</xdr:rowOff>
    </xdr:to>
    <xdr:cxnSp macro="">
      <xdr:nvCxnSpPr>
        <xdr:cNvPr id="111" name="Elbow Connector 30"/>
        <xdr:cNvCxnSpPr>
          <a:cxnSpLocks noChangeShapeType="1"/>
        </xdr:cNvCxnSpPr>
      </xdr:nvCxnSpPr>
      <xdr:spPr bwMode="auto">
        <a:xfrm rot="16200000" flipH="1">
          <a:off x="5235575" y="4135437"/>
          <a:ext cx="2000250" cy="1031875"/>
        </a:xfrm>
        <a:prstGeom prst="bentConnector3">
          <a:avLst>
            <a:gd name="adj1" fmla="val 50000"/>
          </a:avLst>
        </a:prstGeom>
        <a:noFill/>
        <a:ln w="9525" algn="ctr">
          <a:solidFill>
            <a:srgbClr val="7D60A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526802</xdr:colOff>
      <xdr:row>4</xdr:row>
      <xdr:rowOff>10194</xdr:rowOff>
    </xdr:from>
    <xdr:to>
      <xdr:col>14</xdr:col>
      <xdr:colOff>224160</xdr:colOff>
      <xdr:row>7</xdr:row>
      <xdr:rowOff>159469</xdr:rowOff>
    </xdr:to>
    <xdr:sp macro="" textlink="">
      <xdr:nvSpPr>
        <xdr:cNvPr id="112" name="Oval 54"/>
        <xdr:cNvSpPr/>
      </xdr:nvSpPr>
      <xdr:spPr>
        <a:xfrm>
          <a:off x="7232402" y="781719"/>
          <a:ext cx="1526158" cy="720775"/>
        </a:xfrm>
        <a:prstGeom prst="ellipse">
          <a:avLst/>
        </a:prstGeom>
        <a:ln/>
      </xdr:spPr>
      <xdr:style>
        <a:lnRef idx="2">
          <a:schemeClr val="accent2"/>
        </a:lnRef>
        <a:fillRef idx="1">
          <a:schemeClr val="lt1"/>
        </a:fillRef>
        <a:effectRef idx="0">
          <a:schemeClr val="accent2"/>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13</xdr:col>
      <xdr:colOff>361528</xdr:colOff>
      <xdr:row>9</xdr:row>
      <xdr:rowOff>65089</xdr:rowOff>
    </xdr:from>
    <xdr:to>
      <xdr:col>16</xdr:col>
      <xdr:colOff>25275</xdr:colOff>
      <xdr:row>13</xdr:row>
      <xdr:rowOff>163513</xdr:rowOff>
    </xdr:to>
    <xdr:sp macro="" textlink="">
      <xdr:nvSpPr>
        <xdr:cNvPr id="113" name="Oval 54"/>
        <xdr:cNvSpPr/>
      </xdr:nvSpPr>
      <xdr:spPr>
        <a:xfrm>
          <a:off x="8286328" y="1789114"/>
          <a:ext cx="1492547" cy="860424"/>
        </a:xfrm>
        <a:prstGeom prst="ellipse">
          <a:avLst/>
        </a:prstGeom>
        <a:ln/>
      </xdr:spPr>
      <xdr:style>
        <a:lnRef idx="2">
          <a:schemeClr val="accent2"/>
        </a:lnRef>
        <a:fillRef idx="1">
          <a:schemeClr val="lt1"/>
        </a:fillRef>
        <a:effectRef idx="0">
          <a:schemeClr val="accent2"/>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6</xdr:col>
      <xdr:colOff>249238</xdr:colOff>
      <xdr:row>3</xdr:row>
      <xdr:rowOff>57150</xdr:rowOff>
    </xdr:from>
    <xdr:to>
      <xdr:col>9</xdr:col>
      <xdr:colOff>419100</xdr:colOff>
      <xdr:row>8</xdr:row>
      <xdr:rowOff>131763</xdr:rowOff>
    </xdr:to>
    <xdr:sp macro="" textlink="">
      <xdr:nvSpPr>
        <xdr:cNvPr id="114" name="Afrundet rektangulær billedforklaring 113"/>
        <xdr:cNvSpPr/>
      </xdr:nvSpPr>
      <xdr:spPr>
        <a:xfrm>
          <a:off x="3906838" y="638175"/>
          <a:ext cx="1998662" cy="1027113"/>
        </a:xfrm>
        <a:prstGeom prst="wedgeRoundRectCallout">
          <a:avLst>
            <a:gd name="adj1" fmla="val -83879"/>
            <a:gd name="adj2" fmla="val 47940"/>
            <a:gd name="adj3" fmla="val 16667"/>
          </a:avLst>
        </a:prstGeom>
        <a:ln/>
      </xdr:spPr>
      <xdr:style>
        <a:lnRef idx="2">
          <a:schemeClr val="accent1"/>
        </a:lnRef>
        <a:fillRef idx="1">
          <a:schemeClr val="lt1"/>
        </a:fillRef>
        <a:effectRef idx="0">
          <a:schemeClr val="accent1"/>
        </a:effectRef>
        <a:fontRef idx="minor">
          <a:schemeClr val="dk1"/>
        </a:fontRef>
      </xdr:style>
      <xdr:txBody>
        <a:bodyPr wrap="square"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r>
            <a:rPr lang="da-DK" sz="1600" i="1">
              <a:solidFill>
                <a:prstClr val="black"/>
              </a:solidFill>
              <a:latin typeface="Georgia" panose="02040502050405020303" pitchFamily="18" charset="0"/>
            </a:rPr>
            <a:t>Projektudgifter (forudsætninger)</a:t>
          </a:r>
        </a:p>
      </xdr:txBody>
    </xdr:sp>
    <xdr:clientData/>
  </xdr:twoCellAnchor>
  <xdr:twoCellAnchor>
    <xdr:from>
      <xdr:col>10</xdr:col>
      <xdr:colOff>412973</xdr:colOff>
      <xdr:row>17</xdr:row>
      <xdr:rowOff>175121</xdr:rowOff>
    </xdr:from>
    <xdr:to>
      <xdr:col>13</xdr:col>
      <xdr:colOff>541560</xdr:colOff>
      <xdr:row>23</xdr:row>
      <xdr:rowOff>62408</xdr:rowOff>
    </xdr:to>
    <xdr:sp macro="" textlink="">
      <xdr:nvSpPr>
        <xdr:cNvPr id="115" name="Afrundet rektangulær billedforklaring 114"/>
        <xdr:cNvSpPr/>
      </xdr:nvSpPr>
      <xdr:spPr>
        <a:xfrm>
          <a:off x="6508973" y="3423146"/>
          <a:ext cx="1957387" cy="1030287"/>
        </a:xfrm>
        <a:prstGeom prst="wedgeRoundRectCallout">
          <a:avLst>
            <a:gd name="adj1" fmla="val -1984"/>
            <a:gd name="adj2" fmla="val -102750"/>
            <a:gd name="adj3" fmla="val 16667"/>
          </a:avLst>
        </a:prstGeom>
        <a:ln/>
      </xdr:spPr>
      <xdr:style>
        <a:lnRef idx="2">
          <a:schemeClr val="accent2"/>
        </a:lnRef>
        <a:fillRef idx="1">
          <a:schemeClr val="lt1"/>
        </a:fillRef>
        <a:effectRef idx="0">
          <a:schemeClr val="accent2"/>
        </a:effectRef>
        <a:fontRef idx="minor">
          <a:schemeClr val="dk1"/>
        </a:fontRef>
      </xdr:style>
      <xdr:txBody>
        <a:bodyPr wrap="square"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r>
            <a:rPr lang="da-DK" sz="1600" i="1">
              <a:solidFill>
                <a:prstClr val="black"/>
              </a:solidFill>
              <a:latin typeface="Georgia" panose="02040502050405020303" pitchFamily="18" charset="0"/>
            </a:rPr>
            <a:t>Økonomiske gevinster (varige effekter)</a:t>
          </a:r>
          <a:endParaRPr lang="da-DK" sz="1600" i="1">
            <a:solidFill>
              <a:schemeClr val="accent2"/>
            </a:solidFill>
            <a:latin typeface="Georgia" panose="02040502050405020303" pitchFamily="18" charset="0"/>
          </a:endParaRPr>
        </a:p>
      </xdr:txBody>
    </xdr:sp>
    <xdr:clientData/>
  </xdr:twoCellAnchor>
  <xdr:twoCellAnchor>
    <xdr:from>
      <xdr:col>4</xdr:col>
      <xdr:colOff>166688</xdr:colOff>
      <xdr:row>22</xdr:row>
      <xdr:rowOff>38100</xdr:rowOff>
    </xdr:from>
    <xdr:to>
      <xdr:col>6</xdr:col>
      <xdr:colOff>563563</xdr:colOff>
      <xdr:row>26</xdr:row>
      <xdr:rowOff>85725</xdr:rowOff>
    </xdr:to>
    <xdr:sp macro="" textlink="">
      <xdr:nvSpPr>
        <xdr:cNvPr id="116" name="Afrundet rektangulær billedforklaring 115"/>
        <xdr:cNvSpPr/>
      </xdr:nvSpPr>
      <xdr:spPr>
        <a:xfrm>
          <a:off x="2605088" y="4238625"/>
          <a:ext cx="1616075" cy="809625"/>
        </a:xfrm>
        <a:prstGeom prst="wedgeRoundRectCallout">
          <a:avLst>
            <a:gd name="adj1" fmla="val 36943"/>
            <a:gd name="adj2" fmla="val -98022"/>
            <a:gd name="adj3" fmla="val 16667"/>
          </a:avLst>
        </a:prstGeom>
        <a:ln/>
      </xdr:spPr>
      <xdr:style>
        <a:lnRef idx="2">
          <a:schemeClr val="accent3"/>
        </a:lnRef>
        <a:fillRef idx="1">
          <a:schemeClr val="lt1"/>
        </a:fillRef>
        <a:effectRef idx="0">
          <a:schemeClr val="accent3"/>
        </a:effectRef>
        <a:fontRef idx="minor">
          <a:schemeClr val="dk1"/>
        </a:fontRef>
      </xdr:style>
      <xdr:txBody>
        <a:bodyPr wrap="square"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r>
            <a:rPr lang="da-DK" sz="1600" i="1">
              <a:solidFill>
                <a:prstClr val="black"/>
              </a:solidFill>
              <a:latin typeface="Georgia" panose="02040502050405020303" pitchFamily="18" charset="0"/>
            </a:rPr>
            <a:t>Ny egenskab (forandring)</a:t>
          </a:r>
        </a:p>
      </xdr:txBody>
    </xdr:sp>
    <xdr:clientData/>
  </xdr:twoCellAnchor>
  <xdr:twoCellAnchor>
    <xdr:from>
      <xdr:col>11</xdr:col>
      <xdr:colOff>249238</xdr:colOff>
      <xdr:row>26</xdr:row>
      <xdr:rowOff>92075</xdr:rowOff>
    </xdr:from>
    <xdr:to>
      <xdr:col>13</xdr:col>
      <xdr:colOff>342900</xdr:colOff>
      <xdr:row>29</xdr:row>
      <xdr:rowOff>95250</xdr:rowOff>
    </xdr:to>
    <xdr:sp macro="" textlink="">
      <xdr:nvSpPr>
        <xdr:cNvPr id="117" name="Oval 54"/>
        <xdr:cNvSpPr/>
      </xdr:nvSpPr>
      <xdr:spPr>
        <a:xfrm>
          <a:off x="6954838" y="5054600"/>
          <a:ext cx="1312862" cy="574675"/>
        </a:xfrm>
        <a:prstGeom prst="ellipse">
          <a:avLst/>
        </a:prstGeom>
        <a:ln/>
      </xdr:spPr>
      <xdr:style>
        <a:lnRef idx="2">
          <a:schemeClr val="accent4"/>
        </a:lnRef>
        <a:fillRef idx="1">
          <a:schemeClr val="lt1"/>
        </a:fillRef>
        <a:effectRef idx="0">
          <a:schemeClr val="accent4"/>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kern="0">
            <a:solidFill>
              <a:prstClr val="black"/>
            </a:solidFill>
            <a:latin typeface="Georgia" panose="02040502050405020303" pitchFamily="18" charset="0"/>
          </a:endParaRPr>
        </a:p>
      </xdr:txBody>
    </xdr:sp>
    <xdr:clientData/>
  </xdr:twoCellAnchor>
  <xdr:twoCellAnchor>
    <xdr:from>
      <xdr:col>12</xdr:col>
      <xdr:colOff>255588</xdr:colOff>
      <xdr:row>28</xdr:row>
      <xdr:rowOff>168275</xdr:rowOff>
    </xdr:from>
    <xdr:to>
      <xdr:col>15</xdr:col>
      <xdr:colOff>104626</xdr:colOff>
      <xdr:row>32</xdr:row>
      <xdr:rowOff>149225</xdr:rowOff>
    </xdr:to>
    <xdr:sp macro="" textlink="">
      <xdr:nvSpPr>
        <xdr:cNvPr id="118" name="Oval 54"/>
        <xdr:cNvSpPr/>
      </xdr:nvSpPr>
      <xdr:spPr>
        <a:xfrm>
          <a:off x="7570788" y="5511800"/>
          <a:ext cx="1677838" cy="742950"/>
        </a:xfrm>
        <a:prstGeom prst="ellipse">
          <a:avLst/>
        </a:prstGeom>
        <a:ln/>
      </xdr:spPr>
      <xdr:style>
        <a:lnRef idx="2">
          <a:schemeClr val="accent4"/>
        </a:lnRef>
        <a:fillRef idx="1">
          <a:schemeClr val="lt1"/>
        </a:fillRef>
        <a:effectRef idx="0">
          <a:schemeClr val="accent4"/>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kern="0">
            <a:solidFill>
              <a:prstClr val="black"/>
            </a:solidFill>
            <a:latin typeface="Georgia" panose="02040502050405020303" pitchFamily="18" charset="0"/>
          </a:endParaRPr>
        </a:p>
      </xdr:txBody>
    </xdr:sp>
    <xdr:clientData/>
  </xdr:twoCellAnchor>
  <xdr:twoCellAnchor>
    <xdr:from>
      <xdr:col>1</xdr:col>
      <xdr:colOff>295275</xdr:colOff>
      <xdr:row>7</xdr:row>
      <xdr:rowOff>9525</xdr:rowOff>
    </xdr:from>
    <xdr:to>
      <xdr:col>3</xdr:col>
      <xdr:colOff>503238</xdr:colOff>
      <xdr:row>11</xdr:row>
      <xdr:rowOff>107950</xdr:rowOff>
    </xdr:to>
    <xdr:sp macro="" textlink="">
      <xdr:nvSpPr>
        <xdr:cNvPr id="119" name="Oval 88"/>
        <xdr:cNvSpPr/>
      </xdr:nvSpPr>
      <xdr:spPr>
        <a:xfrm>
          <a:off x="904875" y="1352550"/>
          <a:ext cx="1427163" cy="860425"/>
        </a:xfrm>
        <a:prstGeom prst="ellipse">
          <a:avLst/>
        </a:prstGeom>
        <a:ln/>
      </xdr:spPr>
      <xdr:style>
        <a:lnRef idx="2">
          <a:schemeClr val="accent1"/>
        </a:lnRef>
        <a:fillRef idx="1">
          <a:schemeClr val="lt1"/>
        </a:fillRef>
        <a:effectRef idx="0">
          <a:schemeClr val="accent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3</xdr:col>
      <xdr:colOff>120650</xdr:colOff>
      <xdr:row>7</xdr:row>
      <xdr:rowOff>136525</xdr:rowOff>
    </xdr:from>
    <xdr:to>
      <xdr:col>5</xdr:col>
      <xdr:colOff>328613</xdr:colOff>
      <xdr:row>12</xdr:row>
      <xdr:rowOff>52388</xdr:rowOff>
    </xdr:to>
    <xdr:sp macro="" textlink="">
      <xdr:nvSpPr>
        <xdr:cNvPr id="120" name="Oval 88"/>
        <xdr:cNvSpPr/>
      </xdr:nvSpPr>
      <xdr:spPr>
        <a:xfrm>
          <a:off x="1949450" y="1479550"/>
          <a:ext cx="1427163" cy="868363"/>
        </a:xfrm>
        <a:prstGeom prst="ellipse">
          <a:avLst/>
        </a:prstGeom>
        <a:ln/>
      </xdr:spPr>
      <xdr:style>
        <a:lnRef idx="2">
          <a:schemeClr val="accent1"/>
        </a:lnRef>
        <a:fillRef idx="1">
          <a:schemeClr val="lt1"/>
        </a:fillRef>
        <a:effectRef idx="0">
          <a:schemeClr val="accent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5</xdr:col>
      <xdr:colOff>192881</xdr:colOff>
      <xdr:row>27</xdr:row>
      <xdr:rowOff>85725</xdr:rowOff>
    </xdr:from>
    <xdr:to>
      <xdr:col>8</xdr:col>
      <xdr:colOff>324644</xdr:colOff>
      <xdr:row>32</xdr:row>
      <xdr:rowOff>149225</xdr:rowOff>
    </xdr:to>
    <xdr:sp macro="" textlink="">
      <xdr:nvSpPr>
        <xdr:cNvPr id="121" name="Afrundet rektangulær billedforklaring 120"/>
        <xdr:cNvSpPr/>
      </xdr:nvSpPr>
      <xdr:spPr>
        <a:xfrm>
          <a:off x="3240881" y="5238750"/>
          <a:ext cx="1960563" cy="1016000"/>
        </a:xfrm>
        <a:prstGeom prst="wedgeRoundRectCallout">
          <a:avLst>
            <a:gd name="adj1" fmla="val 97399"/>
            <a:gd name="adj2" fmla="val 19157"/>
            <a:gd name="adj3" fmla="val 16667"/>
          </a:avLst>
        </a:prstGeom>
        <a:solidFill>
          <a:sysClr val="window" lastClr="FFFFFF"/>
        </a:solidFill>
        <a:ln w="25400" cap="flat" cmpd="sng" algn="ctr">
          <a:solidFill>
            <a:srgbClr val="8064A2"/>
          </a:solidFill>
          <a:prstDash val="solid"/>
        </a:ln>
        <a:effectLst/>
      </xdr:spPr>
      <xdr:txBody>
        <a:bodyPr wrap="square" anchor="ctr"/>
        <a:lstStyle>
          <a:defPPr>
            <a:defRPr lang="da-DK"/>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spcBef>
              <a:spcPts val="0"/>
            </a:spcBef>
            <a:spcAft>
              <a:spcPts val="0"/>
            </a:spcAft>
            <a:defRPr/>
          </a:pPr>
          <a:r>
            <a:rPr lang="da-DK" sz="1600" i="1">
              <a:solidFill>
                <a:prstClr val="black"/>
              </a:solidFill>
              <a:latin typeface="Georgia" panose="02040502050405020303" pitchFamily="18" charset="0"/>
            </a:rPr>
            <a:t>Kvalitative gevinster (varige effekter)</a:t>
          </a:r>
        </a:p>
      </xdr:txBody>
    </xdr:sp>
    <xdr:clientData/>
  </xdr:twoCellAnchor>
  <xdr:twoCellAnchor>
    <xdr:from>
      <xdr:col>10</xdr:col>
      <xdr:colOff>7938</xdr:colOff>
      <xdr:row>28</xdr:row>
      <xdr:rowOff>150813</xdr:rowOff>
    </xdr:from>
    <xdr:to>
      <xdr:col>12</xdr:col>
      <xdr:colOff>433388</xdr:colOff>
      <xdr:row>33</xdr:row>
      <xdr:rowOff>20638</xdr:rowOff>
    </xdr:to>
    <xdr:sp macro="" textlink="">
      <xdr:nvSpPr>
        <xdr:cNvPr id="122" name="Oval 18"/>
        <xdr:cNvSpPr/>
      </xdr:nvSpPr>
      <xdr:spPr>
        <a:xfrm>
          <a:off x="6103938" y="5494338"/>
          <a:ext cx="1644650" cy="822325"/>
        </a:xfrm>
        <a:prstGeom prst="ellipse">
          <a:avLst/>
        </a:prstGeom>
        <a:ln/>
      </xdr:spPr>
      <xdr:style>
        <a:lnRef idx="2">
          <a:schemeClr val="accent4"/>
        </a:lnRef>
        <a:fillRef idx="1">
          <a:schemeClr val="lt1"/>
        </a:fillRef>
        <a:effectRef idx="0">
          <a:schemeClr val="accent4"/>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kern="0">
            <a:solidFill>
              <a:prstClr val="black"/>
            </a:solidFill>
            <a:latin typeface="Georgia" panose="02040502050405020303" pitchFamily="18" charset="0"/>
          </a:endParaRPr>
        </a:p>
      </xdr:txBody>
    </xdr:sp>
    <xdr:clientData/>
  </xdr:twoCellAnchor>
  <xdr:twoCellAnchor>
    <xdr:from>
      <xdr:col>13</xdr:col>
      <xdr:colOff>512489</xdr:colOff>
      <xdr:row>6</xdr:row>
      <xdr:rowOff>113506</xdr:rowOff>
    </xdr:from>
    <xdr:to>
      <xdr:col>15</xdr:col>
      <xdr:colOff>483914</xdr:colOff>
      <xdr:row>9</xdr:row>
      <xdr:rowOff>51594</xdr:rowOff>
    </xdr:to>
    <xdr:sp macro="" textlink="">
      <xdr:nvSpPr>
        <xdr:cNvPr id="123" name="Oval 54"/>
        <xdr:cNvSpPr/>
      </xdr:nvSpPr>
      <xdr:spPr>
        <a:xfrm>
          <a:off x="8437289" y="1266031"/>
          <a:ext cx="1190625" cy="509588"/>
        </a:xfrm>
        <a:prstGeom prst="ellipse">
          <a:avLst/>
        </a:prstGeom>
        <a:ln/>
      </xdr:spPr>
      <xdr:style>
        <a:lnRef idx="2">
          <a:schemeClr val="accent2"/>
        </a:lnRef>
        <a:fillRef idx="1">
          <a:schemeClr val="lt1"/>
        </a:fillRef>
        <a:effectRef idx="0">
          <a:schemeClr val="accent2"/>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fontAlgn="auto">
            <a:spcBef>
              <a:spcPts val="0"/>
            </a:spcBef>
            <a:spcAft>
              <a:spcPts val="0"/>
            </a:spcAft>
            <a:defRPr/>
          </a:pPr>
          <a:endParaRPr lang="da-DK" sz="1000" i="1">
            <a:solidFill>
              <a:prstClr val="black"/>
            </a:solidFill>
            <a:latin typeface="Georgia" panose="02040502050405020303" pitchFamily="18" charset="0"/>
          </a:endParaRPr>
        </a:p>
      </xdr:txBody>
    </xdr:sp>
    <xdr:clientData/>
  </xdr:twoCellAnchor>
  <xdr:twoCellAnchor>
    <xdr:from>
      <xdr:col>1</xdr:col>
      <xdr:colOff>309240</xdr:colOff>
      <xdr:row>22</xdr:row>
      <xdr:rowOff>123825</xdr:rowOff>
    </xdr:from>
    <xdr:to>
      <xdr:col>4</xdr:col>
      <xdr:colOff>38125</xdr:colOff>
      <xdr:row>26</xdr:row>
      <xdr:rowOff>92075</xdr:rowOff>
    </xdr:to>
    <xdr:sp macro="" textlink="">
      <xdr:nvSpPr>
        <xdr:cNvPr id="124" name="Ellipse 123"/>
        <xdr:cNvSpPr/>
      </xdr:nvSpPr>
      <xdr:spPr>
        <a:xfrm>
          <a:off x="918840" y="4324350"/>
          <a:ext cx="1557685" cy="730250"/>
        </a:xfrm>
        <a:prstGeom prst="ellipse">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da-DK" sz="1000" i="1">
              <a:solidFill>
                <a:schemeClr val="accent6"/>
              </a:solidFill>
              <a:latin typeface="Georgia" panose="02040502050405020303" pitchFamily="18" charset="0"/>
            </a:rPr>
            <a:t>Udgiftsejere</a:t>
          </a:r>
        </a:p>
      </xdr:txBody>
    </xdr:sp>
    <xdr:clientData/>
  </xdr:twoCellAnchor>
  <xdr:twoCellAnchor>
    <xdr:from>
      <xdr:col>2</xdr:col>
      <xdr:colOff>478483</xdr:colOff>
      <xdr:row>19</xdr:row>
      <xdr:rowOff>120650</xdr:rowOff>
    </xdr:from>
    <xdr:to>
      <xdr:col>3</xdr:col>
      <xdr:colOff>6747</xdr:colOff>
      <xdr:row>22</xdr:row>
      <xdr:rowOff>123825</xdr:rowOff>
    </xdr:to>
    <xdr:cxnSp macro="">
      <xdr:nvCxnSpPr>
        <xdr:cNvPr id="125" name="Lige pilforbindelse 124"/>
        <xdr:cNvCxnSpPr>
          <a:stCxn id="124" idx="0"/>
          <a:endCxn id="106" idx="4"/>
        </xdr:cNvCxnSpPr>
      </xdr:nvCxnSpPr>
      <xdr:spPr>
        <a:xfrm flipV="1">
          <a:off x="1697683" y="3749675"/>
          <a:ext cx="137864" cy="574675"/>
        </a:xfrm>
        <a:prstGeom prst="straightConnector1">
          <a:avLst/>
        </a:prstGeom>
        <a:ln w="19050">
          <a:solidFill>
            <a:srgbClr val="5E6A7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600397</xdr:colOff>
      <xdr:row>17</xdr:row>
      <xdr:rowOff>38099</xdr:rowOff>
    </xdr:from>
    <xdr:to>
      <xdr:col>16</xdr:col>
      <xdr:colOff>208408</xdr:colOff>
      <xdr:row>21</xdr:row>
      <xdr:rowOff>6349</xdr:rowOff>
    </xdr:to>
    <xdr:sp macro="" textlink="">
      <xdr:nvSpPr>
        <xdr:cNvPr id="126" name="Ellipse 125"/>
        <xdr:cNvSpPr/>
      </xdr:nvSpPr>
      <xdr:spPr>
        <a:xfrm>
          <a:off x="8525197" y="3286124"/>
          <a:ext cx="1436811" cy="730250"/>
        </a:xfrm>
        <a:prstGeom prst="ellipse">
          <a:avLst/>
        </a:prstGeom>
        <a:ln>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wrap="square" tIns="36000" bIns="36000" anchor="ctr"/>
        <a:lstStyle>
          <a:defPPr>
            <a:defRPr lang="da-DK"/>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da-DK" sz="1000" i="1">
              <a:solidFill>
                <a:schemeClr val="accent6"/>
              </a:solidFill>
              <a:latin typeface="Georgia" panose="02040502050405020303" pitchFamily="18" charset="0"/>
            </a:rPr>
            <a:t>Gevinstejere</a:t>
          </a:r>
        </a:p>
      </xdr:txBody>
    </xdr:sp>
    <xdr:clientData/>
  </xdr:twoCellAnchor>
  <xdr:twoCellAnchor>
    <xdr:from>
      <xdr:col>14</xdr:col>
      <xdr:colOff>498202</xdr:colOff>
      <xdr:row>13</xdr:row>
      <xdr:rowOff>163513</xdr:rowOff>
    </xdr:from>
    <xdr:to>
      <xdr:col>15</xdr:col>
      <xdr:colOff>99603</xdr:colOff>
      <xdr:row>17</xdr:row>
      <xdr:rowOff>38099</xdr:rowOff>
    </xdr:to>
    <xdr:cxnSp macro="">
      <xdr:nvCxnSpPr>
        <xdr:cNvPr id="127" name="Lige pilforbindelse 126"/>
        <xdr:cNvCxnSpPr>
          <a:stCxn id="126" idx="0"/>
          <a:endCxn id="113" idx="4"/>
        </xdr:cNvCxnSpPr>
      </xdr:nvCxnSpPr>
      <xdr:spPr>
        <a:xfrm flipH="1" flipV="1">
          <a:off x="9032602" y="2649538"/>
          <a:ext cx="211001" cy="636586"/>
        </a:xfrm>
        <a:prstGeom prst="straightConnector1">
          <a:avLst/>
        </a:prstGeom>
        <a:ln w="19050">
          <a:solidFill>
            <a:srgbClr val="5E6A7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1" name="Risikotabel" displayName="Risikotabel" ref="B11:D27" totalsRowShown="0" tableBorderDxfId="3">
  <autoFilter ref="B11:D27"/>
  <tableColumns count="3">
    <tableColumn id="1" name="Score"/>
    <tableColumn id="2" name="Risikokategori" dataDxfId="2"/>
    <tableColumn id="3" name="Kvrod" dataDxfId="1">
      <calculatedColumnFormula>SQRT(Risikotabel[[#This Row],[Score]])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Risikokategorier" displayName="Risikokategorier" ref="B29:B32" totalsRowShown="0" tableBorderDxfId="0">
  <autoFilter ref="B29:B32"/>
  <tableColumns count="1">
    <tableColumn id="1" name="Risikokategorier"/>
  </tableColumns>
  <tableStyleInfo name="TableStyleMedium2" showFirstColumn="0" showLastColumn="0" showRowStripes="1" showColumnStripes="0"/>
</table>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9.vml"/><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1:M23"/>
  <sheetViews>
    <sheetView showGridLines="0" tabSelected="1" zoomScale="85" zoomScaleNormal="85" workbookViewId="0">
      <selection activeCell="I20" sqref="I20"/>
    </sheetView>
  </sheetViews>
  <sheetFormatPr defaultRowHeight="15" x14ac:dyDescent="0.25"/>
  <cols>
    <col min="2" max="2" width="3.5703125" customWidth="1"/>
    <col min="3" max="3" width="57.5703125" customWidth="1"/>
    <col min="4" max="4" width="3.7109375" customWidth="1"/>
    <col min="5" max="5" width="35.7109375" customWidth="1"/>
    <col min="6" max="6" width="8.7109375" customWidth="1"/>
    <col min="7" max="7" width="27.7109375" customWidth="1"/>
    <col min="8" max="8" width="3.5703125" customWidth="1"/>
    <col min="9" max="9" width="42.5703125" customWidth="1"/>
    <col min="10" max="12" width="15.7109375" customWidth="1"/>
    <col min="13" max="13" width="3.7109375" customWidth="1"/>
  </cols>
  <sheetData>
    <row r="1" spans="2:13" ht="33" customHeight="1" thickBot="1" x14ac:dyDescent="0.3"/>
    <row r="2" spans="2:13" ht="50.25" customHeight="1" thickBot="1" x14ac:dyDescent="0.45">
      <c r="B2" s="29"/>
      <c r="C2" s="30" t="s">
        <v>91</v>
      </c>
      <c r="D2" s="30"/>
      <c r="E2" s="30"/>
      <c r="F2" s="30"/>
      <c r="G2" s="30"/>
      <c r="H2" s="30"/>
      <c r="I2" s="30"/>
      <c r="J2" s="31"/>
      <c r="K2" s="31"/>
      <c r="L2" s="31"/>
      <c r="M2" s="32"/>
    </row>
    <row r="3" spans="2:13" ht="19.5" customHeight="1" x14ac:dyDescent="0.25">
      <c r="B3" s="10"/>
      <c r="C3" s="1"/>
      <c r="D3" s="1"/>
      <c r="E3" s="1"/>
      <c r="F3" s="1"/>
      <c r="G3" s="1"/>
      <c r="H3" s="1"/>
      <c r="I3" s="1"/>
      <c r="J3" s="1"/>
      <c r="K3" s="1"/>
      <c r="L3" s="1"/>
      <c r="M3" s="11"/>
    </row>
    <row r="4" spans="2:13" ht="29.25" customHeight="1" x14ac:dyDescent="0.35">
      <c r="B4" s="10"/>
      <c r="C4" s="3" t="s">
        <v>117</v>
      </c>
      <c r="D4" s="3"/>
      <c r="E4" s="3"/>
      <c r="F4" s="3"/>
      <c r="G4" s="3"/>
      <c r="H4" s="3"/>
      <c r="I4" s="3"/>
      <c r="J4" s="3"/>
      <c r="K4" s="58"/>
      <c r="L4" s="58" t="str">
        <f>"Version: "&amp;IFERROR(VLOOKUP(MAX(K17:K21),K17:L21,2,FALSE),"-")</f>
        <v>Version: 1.0</v>
      </c>
      <c r="M4" s="11"/>
    </row>
    <row r="5" spans="2:13" ht="18.75" customHeight="1" x14ac:dyDescent="0.25">
      <c r="B5" s="10"/>
      <c r="C5" s="1"/>
      <c r="D5" s="1"/>
      <c r="E5" s="1"/>
      <c r="F5" s="1"/>
      <c r="G5" s="1"/>
      <c r="H5" s="1"/>
      <c r="I5" s="1"/>
      <c r="J5" s="1"/>
      <c r="K5" s="1"/>
      <c r="L5" s="1"/>
      <c r="M5" s="11"/>
    </row>
    <row r="6" spans="2:13" ht="15.75" x14ac:dyDescent="0.25">
      <c r="B6" s="10"/>
      <c r="C6" s="15" t="s">
        <v>16</v>
      </c>
      <c r="D6" s="1"/>
      <c r="E6" s="15" t="s">
        <v>112</v>
      </c>
      <c r="F6" s="142" t="s">
        <v>113</v>
      </c>
      <c r="G6" s="143"/>
      <c r="H6" s="1"/>
      <c r="I6" s="18" t="s">
        <v>90</v>
      </c>
      <c r="J6" s="19"/>
      <c r="K6" s="19"/>
      <c r="L6" s="20"/>
      <c r="M6" s="11"/>
    </row>
    <row r="7" spans="2:13" ht="291" customHeight="1" x14ac:dyDescent="0.25">
      <c r="B7" s="10"/>
      <c r="C7" s="16" t="s">
        <v>96</v>
      </c>
      <c r="D7" s="1"/>
      <c r="E7" s="17" t="s">
        <v>97</v>
      </c>
      <c r="F7" s="144" t="s">
        <v>106</v>
      </c>
      <c r="G7" s="145"/>
      <c r="H7" s="1"/>
      <c r="I7" s="21"/>
      <c r="J7" s="22"/>
      <c r="K7" s="22"/>
      <c r="L7" s="23"/>
      <c r="M7" s="11"/>
    </row>
    <row r="8" spans="2:13" x14ac:dyDescent="0.25">
      <c r="B8" s="10"/>
      <c r="C8" s="1"/>
      <c r="D8" s="1"/>
      <c r="E8" s="1"/>
      <c r="F8" s="1"/>
      <c r="G8" s="1"/>
      <c r="H8" s="1"/>
      <c r="I8" s="1"/>
      <c r="J8" s="1"/>
      <c r="K8" s="1"/>
      <c r="L8" s="1"/>
      <c r="M8" s="11"/>
    </row>
    <row r="9" spans="2:13" ht="15.75" x14ac:dyDescent="0.25">
      <c r="B9" s="10"/>
      <c r="C9" s="15" t="s">
        <v>100</v>
      </c>
      <c r="D9" s="1"/>
      <c r="E9" s="18" t="s">
        <v>0</v>
      </c>
      <c r="F9" s="27"/>
      <c r="G9" s="54"/>
      <c r="H9" s="1"/>
      <c r="I9" s="18" t="s">
        <v>5</v>
      </c>
      <c r="J9" s="27" t="s">
        <v>3</v>
      </c>
      <c r="K9" s="27" t="s">
        <v>6</v>
      </c>
      <c r="L9" s="28" t="s">
        <v>2</v>
      </c>
      <c r="M9" s="11"/>
    </row>
    <row r="10" spans="2:13" ht="30" customHeight="1" x14ac:dyDescent="0.25">
      <c r="B10" s="10"/>
      <c r="C10" s="24"/>
      <c r="D10" s="1"/>
      <c r="E10" s="103" t="s">
        <v>42</v>
      </c>
      <c r="F10" s="106" t="str">
        <f>IFERROR(VLOOKUP(DATA!I9,Risikotabel[],2,FALSE),"-")</f>
        <v>-</v>
      </c>
      <c r="G10" s="102"/>
      <c r="H10" s="1"/>
      <c r="I10" s="65" t="s">
        <v>36</v>
      </c>
      <c r="J10" s="64">
        <f>SUM('5.Samlet økonomisk fremstilling'!C14:K14)</f>
        <v>0</v>
      </c>
      <c r="K10" s="64">
        <f>SUM('5.Samlet økonomisk fremstilling'!C5:K5)</f>
        <v>0</v>
      </c>
      <c r="L10" s="59">
        <f>SUM('5.Samlet økonomisk fremstilling'!C23:K23)</f>
        <v>0</v>
      </c>
      <c r="M10" s="11"/>
    </row>
    <row r="11" spans="2:13" ht="30" customHeight="1" x14ac:dyDescent="0.25">
      <c r="B11" s="10"/>
      <c r="C11" s="24"/>
      <c r="D11" s="1"/>
      <c r="E11" s="134" t="s">
        <v>94</v>
      </c>
      <c r="F11" s="135"/>
      <c r="G11" s="101"/>
      <c r="H11" s="1"/>
      <c r="I11" s="108" t="s">
        <v>103</v>
      </c>
      <c r="J11" s="64">
        <f>MAX('5.Samlet økonomisk fremstilling'!C17:K17)</f>
        <v>0</v>
      </c>
      <c r="K11" s="64">
        <f>'5.Samlet økonomisk fremstilling'!G8</f>
        <v>0</v>
      </c>
      <c r="L11" s="59">
        <f>MAX('5.Samlet økonomisk fremstilling'!C26:K26)</f>
        <v>0</v>
      </c>
      <c r="M11" s="11"/>
    </row>
    <row r="12" spans="2:13" ht="30" customHeight="1" x14ac:dyDescent="0.25">
      <c r="B12" s="10"/>
      <c r="C12" s="24"/>
      <c r="D12" s="1"/>
      <c r="E12" s="104" t="s">
        <v>39</v>
      </c>
      <c r="F12" s="107" t="str">
        <f>IFERROR(VLOOKUP(DATA!I6,Risikotabel[],2,FALSE),"-")</f>
        <v>-</v>
      </c>
      <c r="G12" s="51"/>
      <c r="H12" s="1"/>
      <c r="I12" s="65" t="s">
        <v>4</v>
      </c>
      <c r="J12" s="64">
        <f>MAX('5.Samlet økonomisk fremstilling'!C15:K15)</f>
        <v>0</v>
      </c>
      <c r="K12" s="64">
        <f>'5.Samlet økonomisk fremstilling'!D7</f>
        <v>0</v>
      </c>
      <c r="L12" s="59">
        <f>MAX('5.Samlet økonomisk fremstilling'!C24:K24)</f>
        <v>0</v>
      </c>
      <c r="M12" s="11"/>
    </row>
    <row r="13" spans="2:13" ht="30" customHeight="1" x14ac:dyDescent="0.25">
      <c r="B13" s="10"/>
      <c r="C13" s="24"/>
      <c r="D13" s="1"/>
      <c r="E13" s="105" t="s">
        <v>40</v>
      </c>
      <c r="F13" s="107" t="str">
        <f>IFERROR(VLOOKUP(DATA!I7,Risikotabel[],2,FALSE),"-")</f>
        <v>-</v>
      </c>
      <c r="G13" s="51"/>
      <c r="H13" s="1"/>
      <c r="I13" s="66" t="s">
        <v>37</v>
      </c>
      <c r="J13" s="67" t="str">
        <f>'5.Samlet økonomisk fremstilling'!B20</f>
        <v>-</v>
      </c>
      <c r="K13" s="67" t="str">
        <f>'5.Samlet økonomisk fremstilling'!B11</f>
        <v>-</v>
      </c>
      <c r="L13" s="68" t="str">
        <f>'5.Samlet økonomisk fremstilling'!B29</f>
        <v>-</v>
      </c>
      <c r="M13" s="11"/>
    </row>
    <row r="14" spans="2:13" x14ac:dyDescent="0.25">
      <c r="B14" s="10"/>
      <c r="C14" s="24"/>
      <c r="D14" s="1"/>
      <c r="E14" s="130" t="s">
        <v>41</v>
      </c>
      <c r="F14" s="132" t="str">
        <f>IFERROR(VLOOKUP(DATA!I8,Risikotabel[],2,FALSE),"-")</f>
        <v>-</v>
      </c>
      <c r="G14" s="51"/>
      <c r="H14" s="1"/>
      <c r="I14" s="1"/>
      <c r="J14" s="1"/>
      <c r="K14" s="1"/>
      <c r="L14" s="1"/>
      <c r="M14" s="11"/>
    </row>
    <row r="15" spans="2:13" x14ac:dyDescent="0.25">
      <c r="B15" s="10"/>
      <c r="C15" s="24"/>
      <c r="D15" s="1"/>
      <c r="E15" s="131"/>
      <c r="F15" s="133"/>
      <c r="G15" s="52"/>
      <c r="H15" s="1"/>
      <c r="I15" s="56" t="s">
        <v>48</v>
      </c>
      <c r="J15" s="57"/>
      <c r="K15" s="57"/>
      <c r="L15" s="55"/>
      <c r="M15" s="11"/>
    </row>
    <row r="16" spans="2:13" x14ac:dyDescent="0.25">
      <c r="B16" s="10"/>
      <c r="C16" s="24"/>
      <c r="D16" s="1"/>
      <c r="E16" s="100"/>
      <c r="F16" s="1"/>
      <c r="G16" s="26"/>
      <c r="H16" s="1"/>
      <c r="I16" s="75" t="s">
        <v>20</v>
      </c>
      <c r="J16" s="76" t="s">
        <v>19</v>
      </c>
      <c r="K16" s="76" t="s">
        <v>21</v>
      </c>
      <c r="L16" s="77" t="s">
        <v>49</v>
      </c>
      <c r="M16" s="11"/>
    </row>
    <row r="17" spans="2:13" x14ac:dyDescent="0.25">
      <c r="B17" s="10"/>
      <c r="C17" s="24"/>
      <c r="D17" s="1"/>
      <c r="E17" s="34" t="s">
        <v>18</v>
      </c>
      <c r="F17" s="99"/>
      <c r="G17" s="33"/>
      <c r="H17" s="1"/>
      <c r="I17" s="69" t="s">
        <v>114</v>
      </c>
      <c r="J17" s="61" t="s">
        <v>115</v>
      </c>
      <c r="K17" s="62">
        <v>42044</v>
      </c>
      <c r="L17" s="70" t="s">
        <v>116</v>
      </c>
      <c r="M17" s="11"/>
    </row>
    <row r="18" spans="2:13" x14ac:dyDescent="0.25">
      <c r="B18" s="10"/>
      <c r="C18" s="24"/>
      <c r="D18" s="1"/>
      <c r="E18" s="136"/>
      <c r="F18" s="137"/>
      <c r="G18" s="138"/>
      <c r="H18" s="1"/>
      <c r="I18" s="69" t="s">
        <v>118</v>
      </c>
      <c r="J18" s="61" t="s">
        <v>119</v>
      </c>
      <c r="K18" s="62">
        <v>42074</v>
      </c>
      <c r="L18" s="70" t="s">
        <v>120</v>
      </c>
      <c r="M18" s="11"/>
    </row>
    <row r="19" spans="2:13" x14ac:dyDescent="0.25">
      <c r="B19" s="10"/>
      <c r="C19" s="24"/>
      <c r="D19" s="1"/>
      <c r="E19" s="136"/>
      <c r="F19" s="137"/>
      <c r="G19" s="138"/>
      <c r="H19" s="1"/>
      <c r="I19" s="69" t="s">
        <v>122</v>
      </c>
      <c r="J19" s="61" t="s">
        <v>119</v>
      </c>
      <c r="K19" s="63">
        <v>42254</v>
      </c>
      <c r="L19" s="70" t="s">
        <v>121</v>
      </c>
      <c r="M19" s="11"/>
    </row>
    <row r="20" spans="2:13" x14ac:dyDescent="0.25">
      <c r="B20" s="10"/>
      <c r="C20" s="24"/>
      <c r="D20" s="1"/>
      <c r="E20" s="136"/>
      <c r="F20" s="137"/>
      <c r="G20" s="138"/>
      <c r="H20" s="1"/>
      <c r="I20" s="69"/>
      <c r="J20" s="60"/>
      <c r="K20" s="63"/>
      <c r="L20" s="70"/>
      <c r="M20" s="11"/>
    </row>
    <row r="21" spans="2:13" x14ac:dyDescent="0.25">
      <c r="B21" s="10"/>
      <c r="C21" s="25"/>
      <c r="D21" s="1"/>
      <c r="E21" s="139"/>
      <c r="F21" s="140"/>
      <c r="G21" s="141"/>
      <c r="H21" s="1"/>
      <c r="I21" s="71"/>
      <c r="J21" s="72"/>
      <c r="K21" s="73"/>
      <c r="L21" s="74"/>
      <c r="M21" s="11"/>
    </row>
    <row r="22" spans="2:13" ht="15.75" thickBot="1" x14ac:dyDescent="0.3">
      <c r="B22" s="12"/>
      <c r="C22" s="13"/>
      <c r="D22" s="13"/>
      <c r="E22" s="13"/>
      <c r="F22" s="13"/>
      <c r="G22" s="13"/>
      <c r="H22" s="13"/>
      <c r="I22" s="13"/>
      <c r="J22" s="13"/>
      <c r="K22" s="13"/>
      <c r="L22" s="13"/>
      <c r="M22" s="14"/>
    </row>
    <row r="23" spans="2:13" x14ac:dyDescent="0.25">
      <c r="C23" s="1"/>
      <c r="D23" s="1"/>
      <c r="E23" s="1"/>
      <c r="F23" s="1"/>
      <c r="G23" s="1"/>
      <c r="H23" s="1"/>
      <c r="I23" s="1"/>
      <c r="J23" s="1"/>
      <c r="K23" s="1"/>
      <c r="L23" s="1"/>
      <c r="M23" s="1"/>
    </row>
  </sheetData>
  <mergeCells count="6">
    <mergeCell ref="E14:E15"/>
    <mergeCell ref="F14:F15"/>
    <mergeCell ref="E11:F11"/>
    <mergeCell ref="E18:G21"/>
    <mergeCell ref="F6:G6"/>
    <mergeCell ref="F7:G7"/>
  </mergeCells>
  <dataValidations count="1">
    <dataValidation type="date" operator="greaterThan" allowBlank="1" showInputMessage="1" showErrorMessage="1" sqref="K17:K21">
      <formula1>36526</formula1>
    </dataValidation>
  </dataValidations>
  <pageMargins left="0.7" right="0.7" top="0.75" bottom="0.75" header="0.3" footer="0.3"/>
  <pageSetup paperSize="9" scale="5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7" operator="containsText" id="{8CC852F2-D02F-40D4-BA5C-50F04AA97AD1}">
            <xm:f>NOT(ISERROR(SEARCH(DATA!$B$30,F10)))</xm:f>
            <xm:f>DATA!$B$30</xm:f>
            <x14:dxf>
              <font>
                <color auto="1"/>
              </font>
              <fill>
                <patternFill>
                  <bgColor rgb="FF92D050"/>
                </patternFill>
              </fill>
            </x14:dxf>
          </x14:cfRule>
          <x14:cfRule type="containsText" priority="8" operator="containsText" id="{9C6A1BC4-2410-4906-AA50-062C3453B767}">
            <xm:f>NOT(ISERROR(SEARCH(DATA!$B$31,F10)))</xm:f>
            <xm:f>DATA!$B$31</xm:f>
            <x14:dxf>
              <font>
                <color auto="1"/>
              </font>
              <fill>
                <patternFill>
                  <bgColor rgb="FFFFC000"/>
                </patternFill>
              </fill>
            </x14:dxf>
          </x14:cfRule>
          <x14:cfRule type="containsText" priority="9" operator="containsText" id="{45F0C966-CAE7-4F0E-B976-6CDE5373D164}">
            <xm:f>NOT(ISERROR(SEARCH(DATA!$B$32,F10)))</xm:f>
            <xm:f>DATA!$B$32</xm:f>
            <x14:dxf>
              <font>
                <color auto="1"/>
              </font>
              <fill>
                <patternFill>
                  <bgColor rgb="FFC00000"/>
                </patternFill>
              </fill>
            </x14:dxf>
          </x14:cfRule>
          <xm:sqref>F10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Q40"/>
  <sheetViews>
    <sheetView showGridLines="0" workbookViewId="0">
      <selection activeCell="P29" sqref="P29"/>
    </sheetView>
  </sheetViews>
  <sheetFormatPr defaultRowHeight="15" x14ac:dyDescent="0.25"/>
  <sheetData>
    <row r="1" spans="2:17" ht="15.75" thickBot="1" x14ac:dyDescent="0.3"/>
    <row r="2" spans="2:17" x14ac:dyDescent="0.25">
      <c r="B2" s="79"/>
      <c r="C2" s="80"/>
      <c r="D2" s="80"/>
      <c r="E2" s="80"/>
      <c r="F2" s="80"/>
      <c r="G2" s="80"/>
      <c r="H2" s="80"/>
      <c r="I2" s="80"/>
      <c r="J2" s="80"/>
      <c r="K2" s="80"/>
      <c r="L2" s="80"/>
      <c r="M2" s="80"/>
      <c r="N2" s="80"/>
      <c r="O2" s="80"/>
      <c r="P2" s="80"/>
      <c r="Q2" s="81"/>
    </row>
    <row r="3" spans="2:17" x14ac:dyDescent="0.25">
      <c r="B3" s="10"/>
      <c r="C3" s="109" t="s">
        <v>107</v>
      </c>
      <c r="D3" s="1"/>
      <c r="E3" s="1"/>
      <c r="F3" s="1"/>
      <c r="G3" s="1"/>
      <c r="H3" s="1"/>
      <c r="I3" s="1"/>
      <c r="J3" s="1"/>
      <c r="K3" s="1"/>
      <c r="L3" s="1"/>
      <c r="M3" s="1"/>
      <c r="N3" s="1"/>
      <c r="O3" s="1"/>
      <c r="P3" s="1"/>
      <c r="Q3" s="11"/>
    </row>
    <row r="4" spans="2:17" x14ac:dyDescent="0.25">
      <c r="B4" s="10"/>
      <c r="C4" s="1"/>
      <c r="D4" s="1"/>
      <c r="E4" s="1"/>
      <c r="F4" s="1"/>
      <c r="G4" s="1"/>
      <c r="H4" s="1"/>
      <c r="I4" s="1"/>
      <c r="J4" s="1"/>
      <c r="K4" s="1"/>
      <c r="L4" s="1"/>
      <c r="M4" s="1"/>
      <c r="N4" s="1"/>
      <c r="O4" s="1"/>
      <c r="P4" s="1"/>
      <c r="Q4" s="11"/>
    </row>
    <row r="5" spans="2:17" x14ac:dyDescent="0.25">
      <c r="B5" s="10"/>
      <c r="C5" s="1"/>
      <c r="D5" s="1"/>
      <c r="E5" s="1"/>
      <c r="F5" s="1"/>
      <c r="G5" s="1"/>
      <c r="H5" s="1"/>
      <c r="I5" s="1"/>
      <c r="J5" s="1"/>
      <c r="K5" s="1"/>
      <c r="L5" s="1"/>
      <c r="M5" s="1"/>
      <c r="N5" s="1"/>
      <c r="O5" s="1"/>
      <c r="P5" s="1"/>
      <c r="Q5" s="11"/>
    </row>
    <row r="6" spans="2:17" x14ac:dyDescent="0.25">
      <c r="B6" s="10"/>
      <c r="C6" s="1"/>
      <c r="D6" s="1"/>
      <c r="E6" s="1"/>
      <c r="F6" s="1"/>
      <c r="G6" s="1"/>
      <c r="H6" s="1"/>
      <c r="I6" s="1"/>
      <c r="J6" s="1"/>
      <c r="K6" s="1"/>
      <c r="L6" s="1"/>
      <c r="M6" s="1"/>
      <c r="N6" s="1"/>
      <c r="O6" s="1"/>
      <c r="P6" s="1"/>
      <c r="Q6" s="11"/>
    </row>
    <row r="7" spans="2:17" x14ac:dyDescent="0.25">
      <c r="B7" s="10"/>
      <c r="C7" s="1"/>
      <c r="D7" s="1"/>
      <c r="E7" s="1"/>
      <c r="F7" s="1"/>
      <c r="G7" s="1"/>
      <c r="H7" s="1"/>
      <c r="I7" s="1"/>
      <c r="J7" s="1"/>
      <c r="K7" s="1"/>
      <c r="L7" s="1"/>
      <c r="M7" s="1"/>
      <c r="N7" s="1"/>
      <c r="O7" s="1"/>
      <c r="P7" s="1"/>
      <c r="Q7" s="11"/>
    </row>
    <row r="8" spans="2:17" x14ac:dyDescent="0.25">
      <c r="B8" s="10"/>
      <c r="C8" s="1"/>
      <c r="D8" s="1"/>
      <c r="E8" s="1"/>
      <c r="F8" s="1"/>
      <c r="G8" s="1"/>
      <c r="H8" s="1"/>
      <c r="I8" s="1"/>
      <c r="J8" s="1"/>
      <c r="K8" s="1"/>
      <c r="L8" s="1"/>
      <c r="M8" s="1"/>
      <c r="N8" s="1"/>
      <c r="O8" s="1"/>
      <c r="P8" s="1"/>
      <c r="Q8" s="11"/>
    </row>
    <row r="9" spans="2:17" x14ac:dyDescent="0.25">
      <c r="B9" s="10"/>
      <c r="C9" s="1"/>
      <c r="D9" s="1"/>
      <c r="E9" s="1"/>
      <c r="F9" s="1"/>
      <c r="G9" s="1"/>
      <c r="H9" s="1"/>
      <c r="I9" s="1"/>
      <c r="J9" s="1"/>
      <c r="K9" s="1"/>
      <c r="L9" s="1"/>
      <c r="M9" s="1"/>
      <c r="N9" s="1"/>
      <c r="O9" s="1"/>
      <c r="P9" s="1"/>
      <c r="Q9" s="11"/>
    </row>
    <row r="10" spans="2:17" x14ac:dyDescent="0.25">
      <c r="B10" s="10"/>
      <c r="C10" s="1"/>
      <c r="D10" s="1"/>
      <c r="E10" s="1"/>
      <c r="F10" s="1"/>
      <c r="G10" s="1"/>
      <c r="H10" s="1"/>
      <c r="I10" s="1"/>
      <c r="J10" s="1"/>
      <c r="K10" s="1"/>
      <c r="L10" s="1"/>
      <c r="M10" s="1"/>
      <c r="N10" s="1"/>
      <c r="O10" s="1"/>
      <c r="P10" s="1"/>
      <c r="Q10" s="11"/>
    </row>
    <row r="11" spans="2:17" x14ac:dyDescent="0.25">
      <c r="B11" s="10"/>
      <c r="C11" s="1"/>
      <c r="D11" s="1"/>
      <c r="E11" s="1"/>
      <c r="F11" s="1"/>
      <c r="G11" s="1"/>
      <c r="H11" s="1"/>
      <c r="I11" s="1"/>
      <c r="J11" s="1"/>
      <c r="K11" s="1"/>
      <c r="L11" s="1"/>
      <c r="M11" s="1"/>
      <c r="N11" s="1"/>
      <c r="O11" s="1"/>
      <c r="P11" s="1"/>
      <c r="Q11" s="11"/>
    </row>
    <row r="12" spans="2:17" x14ac:dyDescent="0.25">
      <c r="B12" s="10"/>
      <c r="C12" s="1"/>
      <c r="D12" s="1"/>
      <c r="E12" s="1"/>
      <c r="F12" s="1"/>
      <c r="G12" s="1"/>
      <c r="H12" s="1"/>
      <c r="I12" s="1"/>
      <c r="J12" s="1"/>
      <c r="K12" s="1"/>
      <c r="L12" s="1"/>
      <c r="M12" s="1"/>
      <c r="N12" s="1"/>
      <c r="O12" s="1"/>
      <c r="P12" s="1"/>
      <c r="Q12" s="11"/>
    </row>
    <row r="13" spans="2:17" x14ac:dyDescent="0.25">
      <c r="B13" s="10"/>
      <c r="C13" s="1"/>
      <c r="D13" s="1"/>
      <c r="E13" s="1"/>
      <c r="F13" s="1"/>
      <c r="G13" s="1"/>
      <c r="H13" s="1"/>
      <c r="I13" s="1"/>
      <c r="J13" s="1"/>
      <c r="K13" s="1"/>
      <c r="L13" s="1"/>
      <c r="M13" s="1"/>
      <c r="N13" s="1"/>
      <c r="O13" s="1"/>
      <c r="P13" s="1"/>
      <c r="Q13" s="11"/>
    </row>
    <row r="14" spans="2:17" x14ac:dyDescent="0.25">
      <c r="B14" s="10"/>
      <c r="C14" s="1"/>
      <c r="D14" s="1"/>
      <c r="E14" s="1"/>
      <c r="F14" s="1"/>
      <c r="G14" s="1"/>
      <c r="H14" s="1"/>
      <c r="I14" s="1"/>
      <c r="J14" s="1"/>
      <c r="K14" s="1"/>
      <c r="L14" s="1"/>
      <c r="M14" s="1"/>
      <c r="N14" s="1"/>
      <c r="O14" s="1"/>
      <c r="P14" s="1"/>
      <c r="Q14" s="11"/>
    </row>
    <row r="15" spans="2:17" x14ac:dyDescent="0.25">
      <c r="B15" s="10"/>
      <c r="C15" s="1"/>
      <c r="D15" s="1"/>
      <c r="E15" s="1"/>
      <c r="F15" s="1"/>
      <c r="G15" s="1"/>
      <c r="H15" s="1"/>
      <c r="I15" s="1"/>
      <c r="J15" s="1"/>
      <c r="K15" s="1"/>
      <c r="L15" s="1"/>
      <c r="M15" s="1"/>
      <c r="N15" s="1"/>
      <c r="O15" s="1"/>
      <c r="P15" s="1"/>
      <c r="Q15" s="11"/>
    </row>
    <row r="16" spans="2:17" x14ac:dyDescent="0.25">
      <c r="B16" s="10"/>
      <c r="C16" s="1"/>
      <c r="D16" s="1"/>
      <c r="E16" s="1"/>
      <c r="F16" s="1"/>
      <c r="G16" s="1"/>
      <c r="H16" s="1"/>
      <c r="I16" s="1"/>
      <c r="J16" s="1"/>
      <c r="K16" s="1"/>
      <c r="L16" s="1"/>
      <c r="M16" s="1"/>
      <c r="N16" s="1"/>
      <c r="O16" s="1"/>
      <c r="P16" s="1"/>
      <c r="Q16" s="11"/>
    </row>
    <row r="17" spans="2:17" x14ac:dyDescent="0.25">
      <c r="B17" s="10"/>
      <c r="C17" s="1"/>
      <c r="D17" s="1"/>
      <c r="E17" s="1"/>
      <c r="F17" s="1"/>
      <c r="G17" s="1"/>
      <c r="H17" s="1"/>
      <c r="I17" s="1"/>
      <c r="J17" s="1"/>
      <c r="K17" s="1"/>
      <c r="L17" s="1"/>
      <c r="M17" s="1"/>
      <c r="N17" s="1"/>
      <c r="O17" s="1"/>
      <c r="P17" s="1"/>
      <c r="Q17" s="11"/>
    </row>
    <row r="18" spans="2:17" x14ac:dyDescent="0.25">
      <c r="B18" s="10"/>
      <c r="C18" s="1"/>
      <c r="D18" s="1"/>
      <c r="E18" s="1"/>
      <c r="F18" s="1"/>
      <c r="G18" s="1"/>
      <c r="H18" s="1"/>
      <c r="I18" s="1"/>
      <c r="J18" s="1"/>
      <c r="K18" s="1"/>
      <c r="L18" s="1"/>
      <c r="M18" s="1"/>
      <c r="N18" s="1"/>
      <c r="O18" s="1"/>
      <c r="P18" s="1"/>
      <c r="Q18" s="11"/>
    </row>
    <row r="19" spans="2:17" x14ac:dyDescent="0.25">
      <c r="B19" s="10"/>
      <c r="C19" s="1"/>
      <c r="D19" s="1"/>
      <c r="E19" s="1"/>
      <c r="F19" s="1"/>
      <c r="G19" s="1"/>
      <c r="H19" s="1"/>
      <c r="I19" s="1"/>
      <c r="J19" s="1"/>
      <c r="K19" s="1"/>
      <c r="L19" s="1"/>
      <c r="M19" s="1"/>
      <c r="N19" s="1"/>
      <c r="O19" s="1"/>
      <c r="P19" s="1"/>
      <c r="Q19" s="11"/>
    </row>
    <row r="20" spans="2:17" x14ac:dyDescent="0.25">
      <c r="B20" s="10"/>
      <c r="C20" s="1"/>
      <c r="D20" s="1"/>
      <c r="E20" s="1"/>
      <c r="F20" s="1"/>
      <c r="G20" s="1"/>
      <c r="H20" s="1"/>
      <c r="I20" s="1"/>
      <c r="J20" s="1"/>
      <c r="K20" s="1"/>
      <c r="L20" s="1"/>
      <c r="M20" s="1"/>
      <c r="N20" s="1"/>
      <c r="O20" s="1"/>
      <c r="P20" s="1"/>
      <c r="Q20" s="11"/>
    </row>
    <row r="21" spans="2:17" x14ac:dyDescent="0.25">
      <c r="B21" s="10"/>
      <c r="C21" s="1"/>
      <c r="D21" s="1"/>
      <c r="E21" s="1"/>
      <c r="F21" s="1"/>
      <c r="G21" s="1"/>
      <c r="H21" s="1"/>
      <c r="I21" s="1"/>
      <c r="J21" s="1"/>
      <c r="K21" s="1"/>
      <c r="L21" s="1"/>
      <c r="M21" s="1"/>
      <c r="N21" s="1"/>
      <c r="O21" s="1"/>
      <c r="P21" s="1"/>
      <c r="Q21" s="11"/>
    </row>
    <row r="22" spans="2:17" x14ac:dyDescent="0.25">
      <c r="B22" s="10"/>
      <c r="C22" s="1"/>
      <c r="D22" s="1"/>
      <c r="E22" s="1"/>
      <c r="F22" s="1"/>
      <c r="G22" s="1"/>
      <c r="H22" s="1"/>
      <c r="I22" s="1"/>
      <c r="J22" s="1"/>
      <c r="K22" s="1"/>
      <c r="L22" s="1"/>
      <c r="M22" s="1"/>
      <c r="N22" s="1"/>
      <c r="O22" s="1"/>
      <c r="P22" s="1"/>
      <c r="Q22" s="11"/>
    </row>
    <row r="23" spans="2:17" x14ac:dyDescent="0.25">
      <c r="B23" s="10"/>
      <c r="C23" s="1"/>
      <c r="D23" s="1"/>
      <c r="E23" s="1"/>
      <c r="F23" s="1"/>
      <c r="G23" s="1"/>
      <c r="H23" s="1"/>
      <c r="I23" s="1"/>
      <c r="J23" s="1"/>
      <c r="K23" s="1"/>
      <c r="L23" s="1"/>
      <c r="M23" s="1"/>
      <c r="N23" s="1"/>
      <c r="O23" s="1"/>
      <c r="P23" s="1"/>
      <c r="Q23" s="11"/>
    </row>
    <row r="24" spans="2:17" x14ac:dyDescent="0.25">
      <c r="B24" s="10"/>
      <c r="C24" s="1"/>
      <c r="D24" s="1"/>
      <c r="E24" s="1"/>
      <c r="F24" s="1"/>
      <c r="G24" s="1"/>
      <c r="H24" s="1"/>
      <c r="I24" s="1"/>
      <c r="J24" s="1"/>
      <c r="K24" s="1"/>
      <c r="L24" s="1"/>
      <c r="M24" s="1"/>
      <c r="N24" s="1"/>
      <c r="O24" s="1"/>
      <c r="P24" s="1"/>
      <c r="Q24" s="11"/>
    </row>
    <row r="25" spans="2:17" x14ac:dyDescent="0.25">
      <c r="B25" s="10"/>
      <c r="C25" s="1"/>
      <c r="D25" s="1"/>
      <c r="E25" s="1"/>
      <c r="F25" s="1"/>
      <c r="G25" s="1"/>
      <c r="H25" s="1"/>
      <c r="I25" s="1"/>
      <c r="J25" s="1"/>
      <c r="K25" s="1"/>
      <c r="L25" s="1"/>
      <c r="M25" s="1"/>
      <c r="N25" s="1"/>
      <c r="O25" s="1"/>
      <c r="P25" s="1"/>
      <c r="Q25" s="11"/>
    </row>
    <row r="26" spans="2:17" x14ac:dyDescent="0.25">
      <c r="B26" s="10"/>
      <c r="C26" s="1"/>
      <c r="D26" s="1"/>
      <c r="E26" s="1"/>
      <c r="F26" s="1"/>
      <c r="G26" s="1"/>
      <c r="H26" s="1"/>
      <c r="I26" s="1"/>
      <c r="J26" s="1"/>
      <c r="K26" s="1"/>
      <c r="L26" s="1"/>
      <c r="M26" s="1"/>
      <c r="N26" s="1"/>
      <c r="O26" s="1"/>
      <c r="P26" s="1"/>
      <c r="Q26" s="11"/>
    </row>
    <row r="27" spans="2:17" x14ac:dyDescent="0.25">
      <c r="B27" s="10"/>
      <c r="C27" s="1"/>
      <c r="D27" s="1"/>
      <c r="E27" s="1"/>
      <c r="F27" s="1"/>
      <c r="G27" s="1"/>
      <c r="H27" s="1"/>
      <c r="I27" s="1"/>
      <c r="J27" s="1"/>
      <c r="K27" s="1"/>
      <c r="L27" s="1"/>
      <c r="M27" s="1"/>
      <c r="N27" s="1"/>
      <c r="O27" s="1"/>
      <c r="P27" s="1"/>
      <c r="Q27" s="11"/>
    </row>
    <row r="28" spans="2:17" x14ac:dyDescent="0.25">
      <c r="B28" s="10"/>
      <c r="C28" s="1"/>
      <c r="D28" s="1"/>
      <c r="E28" s="1"/>
      <c r="F28" s="1"/>
      <c r="G28" s="1"/>
      <c r="H28" s="1"/>
      <c r="I28" s="1"/>
      <c r="J28" s="1"/>
      <c r="K28" s="1"/>
      <c r="L28" s="1"/>
      <c r="M28" s="1"/>
      <c r="N28" s="1"/>
      <c r="O28" s="1"/>
      <c r="P28" s="1"/>
      <c r="Q28" s="11"/>
    </row>
    <row r="29" spans="2:17" x14ac:dyDescent="0.25">
      <c r="B29" s="10"/>
      <c r="C29" s="1"/>
      <c r="D29" s="1"/>
      <c r="E29" s="1"/>
      <c r="F29" s="1"/>
      <c r="G29" s="1"/>
      <c r="H29" s="1"/>
      <c r="I29" s="1"/>
      <c r="J29" s="1"/>
      <c r="K29" s="1"/>
      <c r="L29" s="1"/>
      <c r="M29" s="1"/>
      <c r="N29" s="1"/>
      <c r="O29" s="1"/>
      <c r="P29" s="1"/>
      <c r="Q29" s="11"/>
    </row>
    <row r="30" spans="2:17" x14ac:dyDescent="0.25">
      <c r="B30" s="10"/>
      <c r="C30" s="1"/>
      <c r="D30" s="1"/>
      <c r="E30" s="1"/>
      <c r="F30" s="1"/>
      <c r="G30" s="1"/>
      <c r="H30" s="1"/>
      <c r="I30" s="1"/>
      <c r="J30" s="1"/>
      <c r="K30" s="1"/>
      <c r="L30" s="1"/>
      <c r="M30" s="1"/>
      <c r="N30" s="1"/>
      <c r="O30" s="1"/>
      <c r="P30" s="1"/>
      <c r="Q30" s="11"/>
    </row>
    <row r="31" spans="2:17" x14ac:dyDescent="0.25">
      <c r="B31" s="10"/>
      <c r="C31" s="1"/>
      <c r="D31" s="1"/>
      <c r="E31" s="1"/>
      <c r="F31" s="1"/>
      <c r="G31" s="1"/>
      <c r="H31" s="1"/>
      <c r="I31" s="1"/>
      <c r="J31" s="1"/>
      <c r="K31" s="1"/>
      <c r="L31" s="1"/>
      <c r="M31" s="1"/>
      <c r="N31" s="1"/>
      <c r="O31" s="1"/>
      <c r="P31" s="1"/>
      <c r="Q31" s="11"/>
    </row>
    <row r="32" spans="2:17" x14ac:dyDescent="0.25">
      <c r="B32" s="10"/>
      <c r="C32" s="1"/>
      <c r="D32" s="1"/>
      <c r="E32" s="1"/>
      <c r="F32" s="1"/>
      <c r="G32" s="1"/>
      <c r="H32" s="1"/>
      <c r="I32" s="1"/>
      <c r="J32" s="1"/>
      <c r="K32" s="1"/>
      <c r="L32" s="1"/>
      <c r="M32" s="1"/>
      <c r="N32" s="1"/>
      <c r="O32" s="1"/>
      <c r="P32" s="1"/>
      <c r="Q32" s="11"/>
    </row>
    <row r="33" spans="2:17" x14ac:dyDescent="0.25">
      <c r="B33" s="10"/>
      <c r="C33" s="1"/>
      <c r="D33" s="1"/>
      <c r="E33" s="1"/>
      <c r="F33" s="1"/>
      <c r="G33" s="1"/>
      <c r="H33" s="1"/>
      <c r="I33" s="1"/>
      <c r="J33" s="1"/>
      <c r="K33" s="1"/>
      <c r="L33" s="1"/>
      <c r="M33" s="1"/>
      <c r="N33" s="1"/>
      <c r="O33" s="1"/>
      <c r="P33" s="1"/>
      <c r="Q33" s="11"/>
    </row>
    <row r="34" spans="2:17" x14ac:dyDescent="0.25">
      <c r="B34" s="10"/>
      <c r="C34" s="1"/>
      <c r="D34" s="1"/>
      <c r="E34" s="1"/>
      <c r="F34" s="1"/>
      <c r="G34" s="1"/>
      <c r="H34" s="1"/>
      <c r="I34" s="1"/>
      <c r="J34" s="1"/>
      <c r="K34" s="1"/>
      <c r="L34" s="1"/>
      <c r="M34" s="1"/>
      <c r="N34" s="1"/>
      <c r="O34" s="1"/>
      <c r="P34" s="1"/>
      <c r="Q34" s="11"/>
    </row>
    <row r="35" spans="2:17" x14ac:dyDescent="0.25">
      <c r="B35" s="10"/>
      <c r="C35" s="1"/>
      <c r="D35" s="1"/>
      <c r="E35" s="1"/>
      <c r="F35" s="1"/>
      <c r="G35" s="1"/>
      <c r="H35" s="1"/>
      <c r="I35" s="1"/>
      <c r="J35" s="1"/>
      <c r="K35" s="1"/>
      <c r="L35" s="1"/>
      <c r="M35" s="1"/>
      <c r="N35" s="1"/>
      <c r="O35" s="1"/>
      <c r="P35" s="1"/>
      <c r="Q35" s="11"/>
    </row>
    <row r="36" spans="2:17" x14ac:dyDescent="0.25">
      <c r="B36" s="10"/>
      <c r="C36" s="1"/>
      <c r="D36" s="1"/>
      <c r="E36" s="1"/>
      <c r="F36" s="1"/>
      <c r="G36" s="1"/>
      <c r="H36" s="1"/>
      <c r="I36" s="1"/>
      <c r="J36" s="1"/>
      <c r="K36" s="1"/>
      <c r="L36" s="1"/>
      <c r="M36" s="1"/>
      <c r="N36" s="1"/>
      <c r="O36" s="1"/>
      <c r="P36" s="1"/>
      <c r="Q36" s="11"/>
    </row>
    <row r="37" spans="2:17" x14ac:dyDescent="0.25">
      <c r="B37" s="10"/>
      <c r="C37" s="1"/>
      <c r="D37" s="1"/>
      <c r="E37" s="1"/>
      <c r="F37" s="1"/>
      <c r="G37" s="1"/>
      <c r="H37" s="1"/>
      <c r="I37" s="1"/>
      <c r="J37" s="1"/>
      <c r="K37" s="1"/>
      <c r="L37" s="1"/>
      <c r="M37" s="1"/>
      <c r="N37" s="1"/>
      <c r="O37" s="1"/>
      <c r="P37" s="1"/>
      <c r="Q37" s="11"/>
    </row>
    <row r="38" spans="2:17" x14ac:dyDescent="0.25">
      <c r="B38" s="10"/>
      <c r="C38" s="1"/>
      <c r="D38" s="1"/>
      <c r="E38" s="1"/>
      <c r="F38" s="1"/>
      <c r="G38" s="1"/>
      <c r="H38" s="1"/>
      <c r="I38" s="1"/>
      <c r="J38" s="1"/>
      <c r="K38" s="1"/>
      <c r="L38" s="1"/>
      <c r="M38" s="1"/>
      <c r="N38" s="1"/>
      <c r="O38" s="1"/>
      <c r="P38" s="1"/>
      <c r="Q38" s="11"/>
    </row>
    <row r="39" spans="2:17" x14ac:dyDescent="0.25">
      <c r="B39" s="10"/>
      <c r="C39" s="1"/>
      <c r="D39" s="1"/>
      <c r="E39" s="1"/>
      <c r="F39" s="1"/>
      <c r="G39" s="1"/>
      <c r="H39" s="1"/>
      <c r="I39" s="1"/>
      <c r="J39" s="1"/>
      <c r="K39" s="1"/>
      <c r="L39" s="1"/>
      <c r="M39" s="1"/>
      <c r="N39" s="1"/>
      <c r="O39" s="1"/>
      <c r="P39" s="1"/>
      <c r="Q39" s="11"/>
    </row>
    <row r="40" spans="2:17" ht="15.75" thickBot="1" x14ac:dyDescent="0.3">
      <c r="B40" s="12"/>
      <c r="C40" s="13"/>
      <c r="D40" s="13"/>
      <c r="E40" s="13"/>
      <c r="F40" s="13"/>
      <c r="G40" s="13"/>
      <c r="H40" s="13"/>
      <c r="I40" s="13"/>
      <c r="J40" s="13"/>
      <c r="K40" s="13"/>
      <c r="L40" s="13"/>
      <c r="M40" s="13"/>
      <c r="N40" s="13"/>
      <c r="O40" s="13"/>
      <c r="P40" s="13"/>
      <c r="Q40" s="14"/>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F44"/>
  <sheetViews>
    <sheetView showGridLines="0" workbookViewId="0">
      <selection activeCell="B1" sqref="B1"/>
    </sheetView>
  </sheetViews>
  <sheetFormatPr defaultRowHeight="15" x14ac:dyDescent="0.25"/>
  <cols>
    <col min="2" max="2" width="41.28515625" customWidth="1"/>
    <col min="3" max="6" width="26.7109375" customWidth="1"/>
    <col min="7" max="7" width="44.5703125" customWidth="1"/>
  </cols>
  <sheetData>
    <row r="2" spans="2:6" x14ac:dyDescent="0.25">
      <c r="B2" s="146" t="s">
        <v>108</v>
      </c>
      <c r="C2" s="147"/>
      <c r="D2" s="147"/>
      <c r="E2" s="148"/>
    </row>
    <row r="3" spans="2:6" ht="15" customHeight="1" x14ac:dyDescent="0.25">
      <c r="B3" s="146" t="s">
        <v>50</v>
      </c>
      <c r="C3" s="147"/>
      <c r="D3" s="147"/>
      <c r="E3" s="148"/>
    </row>
    <row r="4" spans="2:6" ht="25.5" x14ac:dyDescent="0.25">
      <c r="B4" s="82" t="s">
        <v>51</v>
      </c>
      <c r="C4" s="83" t="s">
        <v>52</v>
      </c>
      <c r="D4" s="83" t="s">
        <v>53</v>
      </c>
      <c r="E4" s="83" t="s">
        <v>54</v>
      </c>
    </row>
    <row r="5" spans="2:6" ht="25.5" x14ac:dyDescent="0.25">
      <c r="B5" s="82" t="s">
        <v>55</v>
      </c>
      <c r="C5" s="83" t="s">
        <v>56</v>
      </c>
      <c r="D5" s="83" t="s">
        <v>57</v>
      </c>
      <c r="E5" s="83" t="s">
        <v>58</v>
      </c>
    </row>
    <row r="6" spans="2:6" x14ac:dyDescent="0.25">
      <c r="B6" s="82" t="s">
        <v>59</v>
      </c>
      <c r="C6" s="83" t="s">
        <v>60</v>
      </c>
      <c r="D6" s="83" t="s">
        <v>60</v>
      </c>
      <c r="E6" s="83" t="s">
        <v>60</v>
      </c>
    </row>
    <row r="7" spans="2:6" ht="38.25" x14ac:dyDescent="0.25">
      <c r="B7" s="82" t="s">
        <v>61</v>
      </c>
      <c r="C7" s="150" t="s">
        <v>62</v>
      </c>
      <c r="D7" s="150"/>
      <c r="E7" s="150"/>
    </row>
    <row r="9" spans="2:6" x14ac:dyDescent="0.25">
      <c r="B9" s="84" t="s">
        <v>63</v>
      </c>
      <c r="C9" s="84" t="s">
        <v>64</v>
      </c>
      <c r="D9" s="84" t="s">
        <v>65</v>
      </c>
      <c r="E9" s="84" t="s">
        <v>66</v>
      </c>
      <c r="F9" s="84" t="s">
        <v>67</v>
      </c>
    </row>
    <row r="10" spans="2:6" x14ac:dyDescent="0.25">
      <c r="B10" s="85" t="s">
        <v>68</v>
      </c>
      <c r="C10" s="86"/>
      <c r="D10" s="86"/>
      <c r="E10" s="86"/>
      <c r="F10" s="87"/>
    </row>
    <row r="11" spans="2:6" ht="39" x14ac:dyDescent="0.25">
      <c r="B11" s="85" t="s">
        <v>69</v>
      </c>
      <c r="C11" s="86"/>
      <c r="D11" s="86"/>
      <c r="E11" s="86"/>
      <c r="F11" s="87"/>
    </row>
    <row r="12" spans="2:6" x14ac:dyDescent="0.25">
      <c r="B12" s="88" t="s">
        <v>70</v>
      </c>
      <c r="C12" s="89"/>
      <c r="D12" s="89"/>
      <c r="E12" s="89"/>
      <c r="F12" s="90" t="s">
        <v>71</v>
      </c>
    </row>
    <row r="13" spans="2:6" ht="25.5" x14ac:dyDescent="0.25">
      <c r="B13" s="91" t="s">
        <v>72</v>
      </c>
      <c r="C13" s="89"/>
      <c r="D13" s="89"/>
      <c r="E13" s="89"/>
      <c r="F13" s="92" t="s">
        <v>73</v>
      </c>
    </row>
    <row r="14" spans="2:6" ht="25.5" x14ac:dyDescent="0.25">
      <c r="B14" s="91" t="s">
        <v>74</v>
      </c>
      <c r="C14" s="89"/>
      <c r="D14" s="89"/>
      <c r="E14" s="89"/>
      <c r="F14" s="92" t="s">
        <v>73</v>
      </c>
    </row>
    <row r="16" spans="2:6" x14ac:dyDescent="0.25">
      <c r="B16" s="146" t="s">
        <v>109</v>
      </c>
      <c r="C16" s="147"/>
      <c r="D16" s="147"/>
      <c r="E16" s="148"/>
    </row>
    <row r="17" spans="2:6" x14ac:dyDescent="0.25">
      <c r="B17" s="149" t="s">
        <v>50</v>
      </c>
      <c r="C17" s="149"/>
      <c r="D17" s="149"/>
      <c r="E17" s="149"/>
    </row>
    <row r="18" spans="2:6" ht="25.5" x14ac:dyDescent="0.25">
      <c r="B18" s="82" t="s">
        <v>51</v>
      </c>
      <c r="C18" s="83" t="s">
        <v>52</v>
      </c>
      <c r="D18" s="83" t="s">
        <v>53</v>
      </c>
      <c r="E18" s="83" t="s">
        <v>54</v>
      </c>
    </row>
    <row r="19" spans="2:6" ht="25.5" x14ac:dyDescent="0.25">
      <c r="B19" s="124" t="s">
        <v>55</v>
      </c>
      <c r="C19" s="83" t="s">
        <v>56</v>
      </c>
      <c r="D19" s="83" t="s">
        <v>57</v>
      </c>
      <c r="E19" s="83" t="s">
        <v>58</v>
      </c>
    </row>
    <row r="20" spans="2:6" x14ac:dyDescent="0.25">
      <c r="B20" s="110" t="s">
        <v>59</v>
      </c>
      <c r="C20" s="83" t="s">
        <v>60</v>
      </c>
      <c r="D20" s="83" t="s">
        <v>60</v>
      </c>
      <c r="E20" s="83" t="s">
        <v>60</v>
      </c>
    </row>
    <row r="21" spans="2:6" ht="38.25" x14ac:dyDescent="0.25">
      <c r="B21" s="110" t="s">
        <v>61</v>
      </c>
      <c r="C21" s="150" t="s">
        <v>62</v>
      </c>
      <c r="D21" s="150"/>
      <c r="E21" s="150"/>
    </row>
    <row r="23" spans="2:6" x14ac:dyDescent="0.25">
      <c r="B23" s="84" t="s">
        <v>63</v>
      </c>
      <c r="C23" s="84" t="s">
        <v>64</v>
      </c>
      <c r="D23" s="84" t="s">
        <v>65</v>
      </c>
      <c r="E23" s="84" t="s">
        <v>66</v>
      </c>
      <c r="F23" s="84" t="s">
        <v>67</v>
      </c>
    </row>
    <row r="24" spans="2:6" x14ac:dyDescent="0.25">
      <c r="B24" s="84" t="s">
        <v>68</v>
      </c>
      <c r="C24" s="84"/>
      <c r="D24" s="84"/>
      <c r="E24" s="84"/>
      <c r="F24" s="84"/>
    </row>
    <row r="25" spans="2:6" ht="39" x14ac:dyDescent="0.25">
      <c r="B25" s="85" t="s">
        <v>69</v>
      </c>
      <c r="C25" s="86"/>
      <c r="D25" s="86"/>
      <c r="E25" s="86"/>
      <c r="F25" s="87"/>
    </row>
    <row r="26" spans="2:6" x14ac:dyDescent="0.25">
      <c r="B26" s="88" t="s">
        <v>70</v>
      </c>
      <c r="C26" s="89"/>
      <c r="D26" s="89"/>
      <c r="E26" s="89"/>
      <c r="F26" s="90" t="s">
        <v>71</v>
      </c>
    </row>
    <row r="27" spans="2:6" ht="25.5" x14ac:dyDescent="0.25">
      <c r="B27" s="91" t="s">
        <v>72</v>
      </c>
      <c r="C27" s="89"/>
      <c r="D27" s="89"/>
      <c r="E27" s="89"/>
      <c r="F27" s="92" t="s">
        <v>73</v>
      </c>
    </row>
    <row r="28" spans="2:6" ht="25.5" x14ac:dyDescent="0.25">
      <c r="B28" s="91" t="s">
        <v>74</v>
      </c>
      <c r="C28" s="89"/>
      <c r="D28" s="89"/>
      <c r="E28" s="89"/>
      <c r="F28" s="92" t="s">
        <v>73</v>
      </c>
    </row>
    <row r="29" spans="2:6" ht="25.5" x14ac:dyDescent="0.25">
      <c r="B29" s="91" t="s">
        <v>75</v>
      </c>
      <c r="C29" s="92"/>
      <c r="D29" s="92"/>
      <c r="E29" s="92"/>
      <c r="F29" s="92" t="s">
        <v>73</v>
      </c>
    </row>
    <row r="31" spans="2:6" x14ac:dyDescent="0.25">
      <c r="B31" s="146" t="s">
        <v>110</v>
      </c>
      <c r="C31" s="147"/>
      <c r="D31" s="147"/>
      <c r="E31" s="148"/>
    </row>
    <row r="32" spans="2:6" x14ac:dyDescent="0.25">
      <c r="B32" s="149" t="s">
        <v>50</v>
      </c>
      <c r="C32" s="149"/>
      <c r="D32" s="149"/>
      <c r="E32" s="149"/>
    </row>
    <row r="33" spans="2:6" ht="25.5" x14ac:dyDescent="0.25">
      <c r="B33" s="82" t="s">
        <v>51</v>
      </c>
      <c r="C33" s="83" t="s">
        <v>52</v>
      </c>
      <c r="D33" s="83" t="s">
        <v>53</v>
      </c>
      <c r="E33" s="83" t="s">
        <v>54</v>
      </c>
    </row>
    <row r="34" spans="2:6" ht="25.5" x14ac:dyDescent="0.25">
      <c r="B34" s="124" t="s">
        <v>55</v>
      </c>
      <c r="C34" s="83" t="s">
        <v>56</v>
      </c>
      <c r="D34" s="83" t="s">
        <v>57</v>
      </c>
      <c r="E34" s="83" t="s">
        <v>58</v>
      </c>
    </row>
    <row r="35" spans="2:6" x14ac:dyDescent="0.25">
      <c r="B35" s="82" t="s">
        <v>59</v>
      </c>
      <c r="C35" s="83" t="s">
        <v>60</v>
      </c>
      <c r="D35" s="83" t="s">
        <v>60</v>
      </c>
      <c r="E35" s="83" t="s">
        <v>60</v>
      </c>
    </row>
    <row r="36" spans="2:6" ht="38.25" x14ac:dyDescent="0.25">
      <c r="B36" s="82" t="s">
        <v>61</v>
      </c>
      <c r="C36" s="150" t="s">
        <v>62</v>
      </c>
      <c r="D36" s="150"/>
      <c r="E36" s="150"/>
    </row>
    <row r="38" spans="2:6" x14ac:dyDescent="0.25">
      <c r="B38" s="84" t="s">
        <v>63</v>
      </c>
      <c r="C38" s="84" t="s">
        <v>64</v>
      </c>
      <c r="D38" s="84" t="s">
        <v>65</v>
      </c>
      <c r="E38" s="84" t="s">
        <v>66</v>
      </c>
      <c r="F38" s="84" t="s">
        <v>67</v>
      </c>
    </row>
    <row r="39" spans="2:6" x14ac:dyDescent="0.25">
      <c r="B39" s="85" t="s">
        <v>68</v>
      </c>
      <c r="C39" s="86"/>
      <c r="D39" s="86"/>
      <c r="E39" s="86"/>
      <c r="F39" s="87"/>
    </row>
    <row r="40" spans="2:6" ht="39" x14ac:dyDescent="0.25">
      <c r="B40" s="85" t="s">
        <v>69</v>
      </c>
      <c r="C40" s="86"/>
      <c r="D40" s="86"/>
      <c r="E40" s="86"/>
      <c r="F40" s="87"/>
    </row>
    <row r="41" spans="2:6" x14ac:dyDescent="0.25">
      <c r="B41" s="88" t="s">
        <v>70</v>
      </c>
      <c r="C41" s="89"/>
      <c r="D41" s="89"/>
      <c r="E41" s="89"/>
      <c r="F41" s="90" t="s">
        <v>71</v>
      </c>
    </row>
    <row r="42" spans="2:6" ht="25.5" x14ac:dyDescent="0.25">
      <c r="B42" s="91" t="s">
        <v>72</v>
      </c>
      <c r="C42" s="89"/>
      <c r="D42" s="89"/>
      <c r="E42" s="89"/>
      <c r="F42" s="92" t="s">
        <v>73</v>
      </c>
    </row>
    <row r="43" spans="2:6" ht="25.5" x14ac:dyDescent="0.25">
      <c r="B43" s="91" t="s">
        <v>74</v>
      </c>
      <c r="C43" s="89"/>
      <c r="D43" s="89"/>
      <c r="E43" s="89"/>
      <c r="F43" s="92" t="s">
        <v>73</v>
      </c>
    </row>
    <row r="44" spans="2:6" ht="25.5" x14ac:dyDescent="0.25">
      <c r="B44" s="91" t="s">
        <v>75</v>
      </c>
      <c r="C44" s="92"/>
      <c r="D44" s="92"/>
      <c r="E44" s="92"/>
      <c r="F44" s="92" t="s">
        <v>73</v>
      </c>
    </row>
  </sheetData>
  <mergeCells count="9">
    <mergeCell ref="B31:E31"/>
    <mergeCell ref="B32:E32"/>
    <mergeCell ref="C36:E36"/>
    <mergeCell ref="B2:E2"/>
    <mergeCell ref="B3:E3"/>
    <mergeCell ref="C7:E7"/>
    <mergeCell ref="B16:E16"/>
    <mergeCell ref="B17:E17"/>
    <mergeCell ref="C21:E2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F72"/>
  <sheetViews>
    <sheetView showGridLines="0" workbookViewId="0">
      <selection activeCell="E11" sqref="E11"/>
    </sheetView>
  </sheetViews>
  <sheetFormatPr defaultRowHeight="15" x14ac:dyDescent="0.25"/>
  <cols>
    <col min="2" max="2" width="3.7109375" customWidth="1"/>
    <col min="3" max="3" width="40.7109375" customWidth="1"/>
    <col min="4" max="4" width="3.7109375" customWidth="1"/>
    <col min="5" max="5" width="40.7109375" customWidth="1"/>
    <col min="6" max="6" width="3.7109375" customWidth="1"/>
  </cols>
  <sheetData>
    <row r="1" spans="2:6" ht="15.75" thickBot="1" x14ac:dyDescent="0.3"/>
    <row r="2" spans="2:6" x14ac:dyDescent="0.25">
      <c r="B2" s="79"/>
      <c r="C2" s="80"/>
      <c r="D2" s="80"/>
      <c r="E2" s="80"/>
      <c r="F2" s="81"/>
    </row>
    <row r="3" spans="2:6" ht="26.25" x14ac:dyDescent="0.4">
      <c r="B3" s="10"/>
      <c r="C3" s="93" t="s">
        <v>76</v>
      </c>
      <c r="D3" s="93"/>
      <c r="E3" s="93"/>
      <c r="F3" s="11"/>
    </row>
    <row r="4" spans="2:6" x14ac:dyDescent="0.25">
      <c r="B4" s="10"/>
      <c r="C4" s="1"/>
      <c r="D4" s="1"/>
      <c r="E4" s="1"/>
      <c r="F4" s="11"/>
    </row>
    <row r="5" spans="2:6" x14ac:dyDescent="0.25">
      <c r="B5" s="10"/>
      <c r="C5" s="94" t="s">
        <v>77</v>
      </c>
      <c r="D5" s="1"/>
      <c r="E5" s="94" t="s">
        <v>78</v>
      </c>
      <c r="F5" s="11"/>
    </row>
    <row r="6" spans="2:6" ht="30" x14ac:dyDescent="0.25">
      <c r="B6" s="10"/>
      <c r="C6" s="95" t="s">
        <v>79</v>
      </c>
      <c r="D6" s="1"/>
      <c r="E6" s="95" t="s">
        <v>80</v>
      </c>
      <c r="F6" s="11"/>
    </row>
    <row r="7" spans="2:6" x14ac:dyDescent="0.25">
      <c r="B7" s="10"/>
      <c r="C7" s="1"/>
      <c r="D7" s="1"/>
      <c r="E7" s="1"/>
      <c r="F7" s="11"/>
    </row>
    <row r="8" spans="2:6" x14ac:dyDescent="0.25">
      <c r="B8" s="10"/>
      <c r="C8" s="94" t="s">
        <v>81</v>
      </c>
      <c r="D8" s="1"/>
      <c r="E8" s="94" t="s">
        <v>82</v>
      </c>
      <c r="F8" s="11"/>
    </row>
    <row r="9" spans="2:6" ht="90" x14ac:dyDescent="0.25">
      <c r="B9" s="10"/>
      <c r="C9" s="95" t="s">
        <v>83</v>
      </c>
      <c r="D9" s="96"/>
      <c r="E9" s="95" t="s">
        <v>84</v>
      </c>
      <c r="F9" s="11"/>
    </row>
    <row r="10" spans="2:6" x14ac:dyDescent="0.25">
      <c r="B10" s="10"/>
      <c r="C10" s="1"/>
      <c r="D10" s="1"/>
      <c r="E10" s="1"/>
      <c r="F10" s="11"/>
    </row>
    <row r="11" spans="2:6" x14ac:dyDescent="0.25">
      <c r="B11" s="10"/>
      <c r="C11" s="94" t="s">
        <v>85</v>
      </c>
      <c r="D11" s="1"/>
      <c r="E11" s="94" t="s">
        <v>65</v>
      </c>
      <c r="F11" s="11"/>
    </row>
    <row r="12" spans="2:6" ht="30" x14ac:dyDescent="0.25">
      <c r="B12" s="10"/>
      <c r="C12" s="95" t="s">
        <v>86</v>
      </c>
      <c r="D12" s="96"/>
      <c r="E12" s="95" t="s">
        <v>101</v>
      </c>
      <c r="F12" s="11"/>
    </row>
    <row r="13" spans="2:6" x14ac:dyDescent="0.25">
      <c r="B13" s="10"/>
      <c r="C13" s="1"/>
      <c r="D13" s="1"/>
      <c r="E13" s="1"/>
      <c r="F13" s="11"/>
    </row>
    <row r="14" spans="2:6" x14ac:dyDescent="0.25">
      <c r="B14" s="10"/>
      <c r="C14" s="94" t="s">
        <v>87</v>
      </c>
      <c r="D14" s="1"/>
      <c r="E14" s="1"/>
      <c r="F14" s="11"/>
    </row>
    <row r="15" spans="2:6" x14ac:dyDescent="0.25">
      <c r="B15" s="10"/>
      <c r="C15" s="95" t="s">
        <v>102</v>
      </c>
      <c r="D15" s="1"/>
      <c r="E15" s="1"/>
      <c r="F15" s="11"/>
    </row>
    <row r="16" spans="2:6" x14ac:dyDescent="0.25">
      <c r="B16" s="10"/>
      <c r="C16" s="1"/>
      <c r="D16" s="1"/>
      <c r="E16" s="1"/>
      <c r="F16" s="11"/>
    </row>
    <row r="17" spans="2:6" x14ac:dyDescent="0.25">
      <c r="B17" s="10"/>
      <c r="C17" s="1"/>
      <c r="D17" s="1"/>
      <c r="E17" s="1"/>
      <c r="F17" s="11"/>
    </row>
    <row r="18" spans="2:6" ht="15.75" thickBot="1" x14ac:dyDescent="0.3">
      <c r="B18" s="12"/>
      <c r="C18" s="13"/>
      <c r="D18" s="13"/>
      <c r="E18" s="13"/>
      <c r="F18" s="14"/>
    </row>
    <row r="19" spans="2:6" ht="15.75" thickBot="1" x14ac:dyDescent="0.3"/>
    <row r="20" spans="2:6" x14ac:dyDescent="0.25">
      <c r="B20" s="79"/>
      <c r="C20" s="80"/>
      <c r="D20" s="80"/>
      <c r="E20" s="80"/>
      <c r="F20" s="81"/>
    </row>
    <row r="21" spans="2:6" ht="26.25" x14ac:dyDescent="0.4">
      <c r="B21" s="10"/>
      <c r="C21" s="93" t="s">
        <v>88</v>
      </c>
      <c r="D21" s="93"/>
      <c r="E21" s="93"/>
      <c r="F21" s="11"/>
    </row>
    <row r="22" spans="2:6" x14ac:dyDescent="0.25">
      <c r="B22" s="10"/>
      <c r="C22" s="1"/>
      <c r="D22" s="1"/>
      <c r="E22" s="1"/>
      <c r="F22" s="11"/>
    </row>
    <row r="23" spans="2:6" x14ac:dyDescent="0.25">
      <c r="B23" s="10"/>
      <c r="C23" s="94" t="s">
        <v>77</v>
      </c>
      <c r="D23" s="1"/>
      <c r="E23" s="94" t="s">
        <v>78</v>
      </c>
      <c r="F23" s="11"/>
    </row>
    <row r="24" spans="2:6" x14ac:dyDescent="0.25">
      <c r="B24" s="10"/>
      <c r="C24" s="97"/>
      <c r="D24" s="1"/>
      <c r="E24" s="97"/>
      <c r="F24" s="11"/>
    </row>
    <row r="25" spans="2:6" x14ac:dyDescent="0.25">
      <c r="B25" s="10"/>
      <c r="C25" s="1"/>
      <c r="D25" s="1"/>
      <c r="E25" s="1"/>
      <c r="F25" s="11"/>
    </row>
    <row r="26" spans="2:6" x14ac:dyDescent="0.25">
      <c r="B26" s="10"/>
      <c r="C26" s="94" t="s">
        <v>81</v>
      </c>
      <c r="D26" s="1"/>
      <c r="E26" s="94" t="s">
        <v>82</v>
      </c>
      <c r="F26" s="11"/>
    </row>
    <row r="27" spans="2:6" x14ac:dyDescent="0.25">
      <c r="B27" s="10"/>
      <c r="C27" s="97"/>
      <c r="D27" s="1"/>
      <c r="E27" s="97"/>
      <c r="F27" s="11"/>
    </row>
    <row r="28" spans="2:6" x14ac:dyDescent="0.25">
      <c r="B28" s="10"/>
      <c r="C28" s="1"/>
      <c r="D28" s="1"/>
      <c r="E28" s="1"/>
      <c r="F28" s="11"/>
    </row>
    <row r="29" spans="2:6" x14ac:dyDescent="0.25">
      <c r="B29" s="10"/>
      <c r="C29" s="94" t="s">
        <v>85</v>
      </c>
      <c r="D29" s="1"/>
      <c r="E29" s="94" t="s">
        <v>65</v>
      </c>
      <c r="F29" s="11"/>
    </row>
    <row r="30" spans="2:6" x14ac:dyDescent="0.25">
      <c r="B30" s="10"/>
      <c r="C30" s="97"/>
      <c r="D30" s="1"/>
      <c r="E30" s="97"/>
      <c r="F30" s="11"/>
    </row>
    <row r="31" spans="2:6" x14ac:dyDescent="0.25">
      <c r="B31" s="10"/>
      <c r="C31" s="1"/>
      <c r="D31" s="1"/>
      <c r="E31" s="1"/>
      <c r="F31" s="11"/>
    </row>
    <row r="32" spans="2:6" x14ac:dyDescent="0.25">
      <c r="B32" s="10"/>
      <c r="C32" s="94" t="s">
        <v>87</v>
      </c>
      <c r="D32" s="1"/>
      <c r="E32" s="1"/>
      <c r="F32" s="11"/>
    </row>
    <row r="33" spans="2:6" x14ac:dyDescent="0.25">
      <c r="B33" s="10"/>
      <c r="C33" s="97"/>
      <c r="D33" s="1"/>
      <c r="E33" s="1"/>
      <c r="F33" s="11"/>
    </row>
    <row r="34" spans="2:6" x14ac:dyDescent="0.25">
      <c r="B34" s="10"/>
      <c r="C34" s="1"/>
      <c r="D34" s="1"/>
      <c r="E34" s="1"/>
      <c r="F34" s="11"/>
    </row>
    <row r="35" spans="2:6" x14ac:dyDescent="0.25">
      <c r="B35" s="10"/>
      <c r="C35" s="1"/>
      <c r="D35" s="1"/>
      <c r="E35" s="1"/>
      <c r="F35" s="11"/>
    </row>
    <row r="36" spans="2:6" ht="15.75" thickBot="1" x14ac:dyDescent="0.3">
      <c r="B36" s="12"/>
      <c r="C36" s="13"/>
      <c r="D36" s="13"/>
      <c r="E36" s="13"/>
      <c r="F36" s="14"/>
    </row>
    <row r="37" spans="2:6" ht="15.75" thickBot="1" x14ac:dyDescent="0.3"/>
    <row r="38" spans="2:6" x14ac:dyDescent="0.25">
      <c r="B38" s="79"/>
      <c r="C38" s="80"/>
      <c r="D38" s="80"/>
      <c r="E38" s="80"/>
      <c r="F38" s="81"/>
    </row>
    <row r="39" spans="2:6" ht="26.25" x14ac:dyDescent="0.4">
      <c r="B39" s="10"/>
      <c r="C39" s="93" t="s">
        <v>89</v>
      </c>
      <c r="D39" s="93"/>
      <c r="E39" s="93"/>
      <c r="F39" s="11"/>
    </row>
    <row r="40" spans="2:6" x14ac:dyDescent="0.25">
      <c r="B40" s="10"/>
      <c r="C40" s="1"/>
      <c r="D40" s="1"/>
      <c r="E40" s="1"/>
      <c r="F40" s="11"/>
    </row>
    <row r="41" spans="2:6" x14ac:dyDescent="0.25">
      <c r="B41" s="10"/>
      <c r="C41" s="94" t="s">
        <v>77</v>
      </c>
      <c r="D41" s="1"/>
      <c r="E41" s="94" t="s">
        <v>78</v>
      </c>
      <c r="F41" s="11"/>
    </row>
    <row r="42" spans="2:6" x14ac:dyDescent="0.25">
      <c r="B42" s="10"/>
      <c r="C42" s="97"/>
      <c r="D42" s="1"/>
      <c r="E42" s="97"/>
      <c r="F42" s="11"/>
    </row>
    <row r="43" spans="2:6" x14ac:dyDescent="0.25">
      <c r="B43" s="10"/>
      <c r="C43" s="1"/>
      <c r="D43" s="1"/>
      <c r="E43" s="1"/>
      <c r="F43" s="11"/>
    </row>
    <row r="44" spans="2:6" x14ac:dyDescent="0.25">
      <c r="B44" s="10"/>
      <c r="C44" s="94" t="s">
        <v>81</v>
      </c>
      <c r="D44" s="1"/>
      <c r="E44" s="94" t="s">
        <v>82</v>
      </c>
      <c r="F44" s="11"/>
    </row>
    <row r="45" spans="2:6" x14ac:dyDescent="0.25">
      <c r="B45" s="10"/>
      <c r="C45" s="97"/>
      <c r="D45" s="1"/>
      <c r="E45" s="97"/>
      <c r="F45" s="11"/>
    </row>
    <row r="46" spans="2:6" x14ac:dyDescent="0.25">
      <c r="B46" s="10"/>
      <c r="C46" s="1"/>
      <c r="D46" s="1"/>
      <c r="E46" s="1"/>
      <c r="F46" s="11"/>
    </row>
    <row r="47" spans="2:6" x14ac:dyDescent="0.25">
      <c r="B47" s="10"/>
      <c r="C47" s="94" t="s">
        <v>85</v>
      </c>
      <c r="D47" s="1"/>
      <c r="E47" s="94" t="s">
        <v>65</v>
      </c>
      <c r="F47" s="11"/>
    </row>
    <row r="48" spans="2:6" x14ac:dyDescent="0.25">
      <c r="B48" s="10"/>
      <c r="C48" s="97"/>
      <c r="D48" s="1"/>
      <c r="E48" s="97"/>
      <c r="F48" s="11"/>
    </row>
    <row r="49" spans="2:6" x14ac:dyDescent="0.25">
      <c r="B49" s="10"/>
      <c r="C49" s="1"/>
      <c r="D49" s="1"/>
      <c r="E49" s="1"/>
      <c r="F49" s="11"/>
    </row>
    <row r="50" spans="2:6" x14ac:dyDescent="0.25">
      <c r="B50" s="10"/>
      <c r="C50" s="94" t="s">
        <v>87</v>
      </c>
      <c r="D50" s="1"/>
      <c r="E50" s="1"/>
      <c r="F50" s="11"/>
    </row>
    <row r="51" spans="2:6" x14ac:dyDescent="0.25">
      <c r="B51" s="10"/>
      <c r="C51" s="97"/>
      <c r="D51" s="1"/>
      <c r="E51" s="1"/>
      <c r="F51" s="11"/>
    </row>
    <row r="52" spans="2:6" x14ac:dyDescent="0.25">
      <c r="B52" s="10"/>
      <c r="C52" s="1"/>
      <c r="D52" s="1"/>
      <c r="E52" s="1"/>
      <c r="F52" s="11"/>
    </row>
    <row r="53" spans="2:6" x14ac:dyDescent="0.25">
      <c r="B53" s="10"/>
      <c r="C53" s="1"/>
      <c r="D53" s="1"/>
      <c r="E53" s="1"/>
      <c r="F53" s="11"/>
    </row>
    <row r="54" spans="2:6" ht="15.75" thickBot="1" x14ac:dyDescent="0.3">
      <c r="B54" s="12"/>
      <c r="C54" s="13"/>
      <c r="D54" s="13"/>
      <c r="E54" s="13"/>
      <c r="F54" s="14"/>
    </row>
    <row r="55" spans="2:6" ht="15.75" thickBot="1" x14ac:dyDescent="0.3"/>
    <row r="56" spans="2:6" x14ac:dyDescent="0.25">
      <c r="B56" s="79"/>
      <c r="C56" s="80"/>
      <c r="D56" s="80"/>
      <c r="E56" s="80"/>
      <c r="F56" s="81"/>
    </row>
    <row r="57" spans="2:6" ht="26.25" x14ac:dyDescent="0.4">
      <c r="B57" s="10"/>
      <c r="C57" s="93" t="s">
        <v>111</v>
      </c>
      <c r="D57" s="93"/>
      <c r="E57" s="93"/>
      <c r="F57" s="11"/>
    </row>
    <row r="58" spans="2:6" x14ac:dyDescent="0.25">
      <c r="B58" s="10"/>
      <c r="C58" s="1"/>
      <c r="D58" s="1"/>
      <c r="E58" s="1"/>
      <c r="F58" s="11"/>
    </row>
    <row r="59" spans="2:6" x14ac:dyDescent="0.25">
      <c r="B59" s="10"/>
      <c r="C59" s="94" t="s">
        <v>77</v>
      </c>
      <c r="D59" s="1"/>
      <c r="E59" s="94" t="s">
        <v>78</v>
      </c>
      <c r="F59" s="11"/>
    </row>
    <row r="60" spans="2:6" x14ac:dyDescent="0.25">
      <c r="B60" s="10"/>
      <c r="C60" s="97"/>
      <c r="D60" s="1"/>
      <c r="E60" s="97"/>
      <c r="F60" s="11"/>
    </row>
    <row r="61" spans="2:6" x14ac:dyDescent="0.25">
      <c r="B61" s="10"/>
      <c r="C61" s="1"/>
      <c r="D61" s="1"/>
      <c r="E61" s="1"/>
      <c r="F61" s="11"/>
    </row>
    <row r="62" spans="2:6" x14ac:dyDescent="0.25">
      <c r="B62" s="10"/>
      <c r="C62" s="94" t="s">
        <v>81</v>
      </c>
      <c r="D62" s="1"/>
      <c r="E62" s="94" t="s">
        <v>82</v>
      </c>
      <c r="F62" s="11"/>
    </row>
    <row r="63" spans="2:6" x14ac:dyDescent="0.25">
      <c r="B63" s="10"/>
      <c r="C63" s="97"/>
      <c r="D63" s="1"/>
      <c r="E63" s="97"/>
      <c r="F63" s="11"/>
    </row>
    <row r="64" spans="2:6" x14ac:dyDescent="0.25">
      <c r="B64" s="10"/>
      <c r="C64" s="1"/>
      <c r="D64" s="1"/>
      <c r="E64" s="1"/>
      <c r="F64" s="11"/>
    </row>
    <row r="65" spans="2:6" x14ac:dyDescent="0.25">
      <c r="B65" s="10"/>
      <c r="C65" s="94" t="s">
        <v>85</v>
      </c>
      <c r="D65" s="1"/>
      <c r="E65" s="94" t="s">
        <v>65</v>
      </c>
      <c r="F65" s="11"/>
    </row>
    <row r="66" spans="2:6" x14ac:dyDescent="0.25">
      <c r="B66" s="10"/>
      <c r="C66" s="97"/>
      <c r="D66" s="1"/>
      <c r="E66" s="97"/>
      <c r="F66" s="11"/>
    </row>
    <row r="67" spans="2:6" x14ac:dyDescent="0.25">
      <c r="B67" s="10"/>
      <c r="C67" s="1"/>
      <c r="D67" s="1"/>
      <c r="E67" s="1"/>
      <c r="F67" s="11"/>
    </row>
    <row r="68" spans="2:6" x14ac:dyDescent="0.25">
      <c r="B68" s="10"/>
      <c r="C68" s="94" t="s">
        <v>87</v>
      </c>
      <c r="D68" s="1"/>
      <c r="E68" s="1"/>
      <c r="F68" s="11"/>
    </row>
    <row r="69" spans="2:6" x14ac:dyDescent="0.25">
      <c r="B69" s="10"/>
      <c r="C69" s="97"/>
      <c r="D69" s="1"/>
      <c r="E69" s="1"/>
      <c r="F69" s="11"/>
    </row>
    <row r="70" spans="2:6" x14ac:dyDescent="0.25">
      <c r="B70" s="10"/>
      <c r="C70" s="1"/>
      <c r="D70" s="1"/>
      <c r="E70" s="1"/>
      <c r="F70" s="11"/>
    </row>
    <row r="71" spans="2:6" x14ac:dyDescent="0.25">
      <c r="B71" s="10"/>
      <c r="C71" s="1"/>
      <c r="D71" s="1"/>
      <c r="E71" s="1"/>
      <c r="F71" s="11"/>
    </row>
    <row r="72" spans="2:6" ht="15.75" thickBot="1" x14ac:dyDescent="0.3">
      <c r="B72" s="12"/>
      <c r="C72" s="13"/>
      <c r="D72" s="13"/>
      <c r="E72" s="13"/>
      <c r="F72" s="14"/>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K29"/>
  <sheetViews>
    <sheetView showGridLines="0" workbookViewId="0">
      <selection activeCell="N32" sqref="N32"/>
    </sheetView>
  </sheetViews>
  <sheetFormatPr defaultRowHeight="15" x14ac:dyDescent="0.25"/>
  <cols>
    <col min="2" max="2" width="34.5703125" bestFit="1" customWidth="1"/>
    <col min="3" max="11" width="15.7109375" customWidth="1"/>
  </cols>
  <sheetData>
    <row r="1" spans="2:11" ht="15.75" thickBot="1" x14ac:dyDescent="0.3"/>
    <row r="2" spans="2:11" ht="15.75" thickBot="1" x14ac:dyDescent="0.3">
      <c r="B2" s="111" t="s">
        <v>105</v>
      </c>
    </row>
    <row r="4" spans="2:11" x14ac:dyDescent="0.25">
      <c r="B4" s="49" t="s">
        <v>32</v>
      </c>
      <c r="C4" s="4">
        <v>2015</v>
      </c>
      <c r="D4" s="4">
        <f>C4+1</f>
        <v>2016</v>
      </c>
      <c r="E4" s="4">
        <f t="shared" ref="E4:K4" si="0">D4+1</f>
        <v>2017</v>
      </c>
      <c r="F4" s="4">
        <f t="shared" si="0"/>
        <v>2018</v>
      </c>
      <c r="G4" s="4">
        <f t="shared" si="0"/>
        <v>2019</v>
      </c>
      <c r="H4" s="4">
        <f t="shared" si="0"/>
        <v>2020</v>
      </c>
      <c r="I4" s="4">
        <f t="shared" si="0"/>
        <v>2021</v>
      </c>
      <c r="J4" s="4">
        <f t="shared" si="0"/>
        <v>2022</v>
      </c>
      <c r="K4" s="4">
        <f t="shared" si="0"/>
        <v>2023</v>
      </c>
    </row>
    <row r="5" spans="2:11" x14ac:dyDescent="0.25">
      <c r="B5" s="5" t="s">
        <v>14</v>
      </c>
      <c r="C5" s="8">
        <f>'6. Input Projektudgifter'!E24</f>
        <v>0</v>
      </c>
      <c r="D5" s="8">
        <f>'6. Input Projektudgifter'!H24</f>
        <v>0</v>
      </c>
      <c r="E5" s="8">
        <f>'6. Input Projektudgifter'!K24</f>
        <v>0</v>
      </c>
      <c r="F5" s="8">
        <f>'6. Input Projektudgifter'!N24</f>
        <v>0</v>
      </c>
      <c r="G5" s="8">
        <f>'6. Input Projektudgifter'!Q24</f>
        <v>0</v>
      </c>
      <c r="H5" s="8">
        <f>'6. Input Projektudgifter'!T24</f>
        <v>0</v>
      </c>
      <c r="I5" s="8">
        <f>'6. Input Projektudgifter'!W24</f>
        <v>0</v>
      </c>
      <c r="J5" s="8">
        <f>'6. Input Projektudgifter'!Z24</f>
        <v>0</v>
      </c>
      <c r="K5" s="8">
        <f>'6. Input Projektudgifter'!AC24</f>
        <v>0</v>
      </c>
    </row>
    <row r="6" spans="2:11" x14ac:dyDescent="0.25">
      <c r="B6" s="5" t="s">
        <v>15</v>
      </c>
      <c r="C6" s="8">
        <f>'7. Input Gevinster'!E24</f>
        <v>0</v>
      </c>
      <c r="D6" s="8">
        <f>'7. Input Gevinster'!H24</f>
        <v>0</v>
      </c>
      <c r="E6" s="8">
        <f>'7. Input Gevinster'!K24</f>
        <v>0</v>
      </c>
      <c r="F6" s="8">
        <f>'7. Input Gevinster'!N24</f>
        <v>0</v>
      </c>
      <c r="G6" s="8">
        <f>'7. Input Gevinster'!Q24</f>
        <v>0</v>
      </c>
      <c r="H6" s="8">
        <f>'7. Input Gevinster'!T24</f>
        <v>0</v>
      </c>
      <c r="I6" s="8">
        <f>'7. Input Gevinster'!W24</f>
        <v>0</v>
      </c>
      <c r="J6" s="8">
        <f>'7. Input Gevinster'!Z24</f>
        <v>0</v>
      </c>
      <c r="K6" s="8">
        <f>'7. Input Gevinster'!AC24</f>
        <v>0</v>
      </c>
    </row>
    <row r="7" spans="2:11" x14ac:dyDescent="0.25">
      <c r="B7" s="2" t="s">
        <v>98</v>
      </c>
      <c r="C7" s="7">
        <f t="shared" ref="C7:K7" si="1">SUM(C5:C6)</f>
        <v>0</v>
      </c>
      <c r="D7" s="7">
        <f t="shared" si="1"/>
        <v>0</v>
      </c>
      <c r="E7" s="7">
        <f t="shared" si="1"/>
        <v>0</v>
      </c>
      <c r="F7" s="7">
        <f t="shared" si="1"/>
        <v>0</v>
      </c>
      <c r="G7" s="7">
        <f t="shared" si="1"/>
        <v>0</v>
      </c>
      <c r="H7" s="7">
        <f t="shared" si="1"/>
        <v>0</v>
      </c>
      <c r="I7" s="7">
        <f t="shared" si="1"/>
        <v>0</v>
      </c>
      <c r="J7" s="7">
        <f t="shared" si="1"/>
        <v>0</v>
      </c>
      <c r="K7" s="7">
        <f t="shared" si="1"/>
        <v>0</v>
      </c>
    </row>
    <row r="8" spans="2:11" x14ac:dyDescent="0.25">
      <c r="B8" s="2" t="s">
        <v>99</v>
      </c>
      <c r="C8" s="7">
        <f>C7</f>
        <v>0</v>
      </c>
      <c r="D8" s="7">
        <f>C8+D7</f>
        <v>0</v>
      </c>
      <c r="E8" s="7">
        <f t="shared" ref="E8:K8" si="2">D8+E7</f>
        <v>0</v>
      </c>
      <c r="F8" s="7">
        <f>E8+F7</f>
        <v>0</v>
      </c>
      <c r="G8" s="7">
        <f t="shared" si="2"/>
        <v>0</v>
      </c>
      <c r="H8" s="7">
        <v>0</v>
      </c>
      <c r="I8" s="7">
        <f t="shared" si="2"/>
        <v>0</v>
      </c>
      <c r="J8" s="7">
        <f t="shared" si="2"/>
        <v>0</v>
      </c>
      <c r="K8" s="7">
        <f t="shared" si="2"/>
        <v>0</v>
      </c>
    </row>
    <row r="9" spans="2:11" hidden="1" x14ac:dyDescent="0.25">
      <c r="C9" s="50">
        <f>IF(C8&gt;0,1,0)</f>
        <v>0</v>
      </c>
      <c r="D9" s="50">
        <f t="shared" ref="D9:K9" si="3">IF(D8&gt;0,1,0)</f>
        <v>0</v>
      </c>
      <c r="E9" s="50">
        <f t="shared" si="3"/>
        <v>0</v>
      </c>
      <c r="F9" s="50">
        <f t="shared" si="3"/>
        <v>0</v>
      </c>
      <c r="G9" s="50">
        <f t="shared" si="3"/>
        <v>0</v>
      </c>
      <c r="H9" s="50">
        <f t="shared" si="3"/>
        <v>0</v>
      </c>
      <c r="I9" s="50">
        <f t="shared" si="3"/>
        <v>0</v>
      </c>
      <c r="J9" s="50">
        <f t="shared" si="3"/>
        <v>0</v>
      </c>
      <c r="K9" s="50">
        <f t="shared" si="3"/>
        <v>0</v>
      </c>
    </row>
    <row r="10" spans="2:11" x14ac:dyDescent="0.25">
      <c r="B10" s="49" t="s">
        <v>35</v>
      </c>
      <c r="C10" s="50"/>
      <c r="D10" s="50"/>
      <c r="E10" s="50"/>
      <c r="F10" s="50"/>
      <c r="G10" s="50"/>
      <c r="H10" s="50"/>
      <c r="I10" s="50"/>
      <c r="J10" s="50"/>
      <c r="K10" s="50"/>
    </row>
    <row r="11" spans="2:11" x14ac:dyDescent="0.25">
      <c r="B11" s="5" t="str">
        <f>IFERROR(MATCH(1,C9:K9,0),"-")</f>
        <v>-</v>
      </c>
      <c r="C11" s="50"/>
      <c r="D11" s="50"/>
      <c r="E11" s="50"/>
      <c r="F11" s="50"/>
      <c r="G11" s="50"/>
      <c r="H11" s="50"/>
      <c r="I11" s="50"/>
      <c r="J11" s="50"/>
      <c r="K11" s="50"/>
    </row>
    <row r="13" spans="2:11" x14ac:dyDescent="0.25">
      <c r="B13" s="49" t="s">
        <v>33</v>
      </c>
      <c r="C13" s="4">
        <v>2015</v>
      </c>
      <c r="D13" s="4">
        <f>C13+1</f>
        <v>2016</v>
      </c>
      <c r="E13" s="4">
        <f t="shared" ref="E13:K13" si="4">D13+1</f>
        <v>2017</v>
      </c>
      <c r="F13" s="4">
        <f t="shared" si="4"/>
        <v>2018</v>
      </c>
      <c r="G13" s="4">
        <f t="shared" si="4"/>
        <v>2019</v>
      </c>
      <c r="H13" s="4">
        <f t="shared" si="4"/>
        <v>2020</v>
      </c>
      <c r="I13" s="4">
        <f t="shared" si="4"/>
        <v>2021</v>
      </c>
      <c r="J13" s="4">
        <f t="shared" si="4"/>
        <v>2022</v>
      </c>
      <c r="K13" s="4">
        <f t="shared" si="4"/>
        <v>2023</v>
      </c>
    </row>
    <row r="14" spans="2:11" x14ac:dyDescent="0.25">
      <c r="B14" s="5" t="s">
        <v>14</v>
      </c>
      <c r="C14" s="8">
        <f>'6. Input Projektudgifter'!D24</f>
        <v>0</v>
      </c>
      <c r="D14" s="8">
        <f>'6. Input Projektudgifter'!G24</f>
        <v>0</v>
      </c>
      <c r="E14" s="8">
        <f>'6. Input Projektudgifter'!J30</f>
        <v>0</v>
      </c>
      <c r="F14" s="8">
        <f>'6. Input Projektudgifter'!M30</f>
        <v>0</v>
      </c>
      <c r="G14" s="8">
        <f>'6. Input Projektudgifter'!P30</f>
        <v>0</v>
      </c>
      <c r="H14" s="8">
        <f>'6. Input Projektudgifter'!S30</f>
        <v>0</v>
      </c>
      <c r="I14" s="8">
        <f>'6. Input Projektudgifter'!V30</f>
        <v>0</v>
      </c>
      <c r="J14" s="8">
        <f>'6. Input Projektudgifter'!Y30</f>
        <v>0</v>
      </c>
      <c r="K14" s="8">
        <f>'6. Input Projektudgifter'!AB30</f>
        <v>0</v>
      </c>
    </row>
    <row r="15" spans="2:11" x14ac:dyDescent="0.25">
      <c r="B15" s="5" t="s">
        <v>15</v>
      </c>
      <c r="C15" s="8">
        <f>'7. Input Gevinster'!D30</f>
        <v>0</v>
      </c>
      <c r="D15" s="8">
        <f>'7. Input Gevinster'!G30</f>
        <v>0</v>
      </c>
      <c r="E15" s="8">
        <f>'7. Input Gevinster'!J30</f>
        <v>0</v>
      </c>
      <c r="F15" s="8">
        <f>'7. Input Gevinster'!M30</f>
        <v>0</v>
      </c>
      <c r="G15" s="8">
        <f>'7. Input Gevinster'!P30</f>
        <v>0</v>
      </c>
      <c r="H15" s="8">
        <f>'7. Input Gevinster'!S30</f>
        <v>0</v>
      </c>
      <c r="I15" s="8">
        <f>'7. Input Gevinster'!V30</f>
        <v>0</v>
      </c>
      <c r="J15" s="8">
        <f>'7. Input Gevinster'!Y30</f>
        <v>0</v>
      </c>
      <c r="K15" s="8">
        <f>'7. Input Gevinster'!AB30</f>
        <v>0</v>
      </c>
    </row>
    <row r="16" spans="2:11" x14ac:dyDescent="0.25">
      <c r="B16" s="2" t="s">
        <v>98</v>
      </c>
      <c r="C16" s="7">
        <f t="shared" ref="C16:K16" si="5">SUM(C14:C15)</f>
        <v>0</v>
      </c>
      <c r="D16" s="7">
        <f t="shared" si="5"/>
        <v>0</v>
      </c>
      <c r="E16" s="7">
        <f t="shared" si="5"/>
        <v>0</v>
      </c>
      <c r="F16" s="7">
        <f t="shared" si="5"/>
        <v>0</v>
      </c>
      <c r="G16" s="7">
        <f t="shared" si="5"/>
        <v>0</v>
      </c>
      <c r="H16" s="7">
        <f t="shared" si="5"/>
        <v>0</v>
      </c>
      <c r="I16" s="7">
        <f t="shared" si="5"/>
        <v>0</v>
      </c>
      <c r="J16" s="7">
        <f t="shared" si="5"/>
        <v>0</v>
      </c>
      <c r="K16" s="7">
        <f t="shared" si="5"/>
        <v>0</v>
      </c>
    </row>
    <row r="17" spans="2:11" x14ac:dyDescent="0.25">
      <c r="B17" s="2" t="s">
        <v>99</v>
      </c>
      <c r="C17" s="7">
        <f>C16</f>
        <v>0</v>
      </c>
      <c r="D17" s="7">
        <f>C17+D16</f>
        <v>0</v>
      </c>
      <c r="E17" s="7">
        <f t="shared" ref="E17" si="6">D17+E16</f>
        <v>0</v>
      </c>
      <c r="F17" s="7">
        <f>E17+F16</f>
        <v>0</v>
      </c>
      <c r="G17" s="7">
        <f t="shared" ref="G17" si="7">F17+G16</f>
        <v>0</v>
      </c>
      <c r="H17" s="7">
        <f t="shared" ref="H17" si="8">G17+H16</f>
        <v>0</v>
      </c>
      <c r="I17" s="7">
        <v>0</v>
      </c>
      <c r="J17" s="7">
        <v>0</v>
      </c>
      <c r="K17" s="7">
        <v>0</v>
      </c>
    </row>
    <row r="18" spans="2:11" hidden="1" x14ac:dyDescent="0.25">
      <c r="B18" s="1"/>
      <c r="C18" s="50">
        <f>IF(C17&gt;0,1,0)</f>
        <v>0</v>
      </c>
      <c r="D18" s="50">
        <f t="shared" ref="D18" si="9">IF(D17&gt;0,1,0)</f>
        <v>0</v>
      </c>
      <c r="E18" s="50">
        <f t="shared" ref="E18" si="10">IF(E17&gt;0,1,0)</f>
        <v>0</v>
      </c>
      <c r="F18" s="50">
        <f t="shared" ref="F18" si="11">IF(F17&gt;0,1,0)</f>
        <v>0</v>
      </c>
      <c r="G18" s="50">
        <f t="shared" ref="G18" si="12">IF(G17&gt;0,1,0)</f>
        <v>0</v>
      </c>
      <c r="H18" s="50">
        <f t="shared" ref="H18" si="13">IF(H17&gt;0,1,0)</f>
        <v>0</v>
      </c>
      <c r="I18" s="50">
        <f t="shared" ref="I18" si="14">IF(I17&gt;0,1,0)</f>
        <v>0</v>
      </c>
      <c r="J18" s="50">
        <f t="shared" ref="J18" si="15">IF(J17&gt;0,1,0)</f>
        <v>0</v>
      </c>
      <c r="K18" s="50">
        <f t="shared" ref="K18" si="16">IF(K17&gt;0,1,0)</f>
        <v>0</v>
      </c>
    </row>
    <row r="19" spans="2:11" x14ac:dyDescent="0.25">
      <c r="B19" s="49" t="s">
        <v>35</v>
      </c>
      <c r="C19" s="50"/>
      <c r="D19" s="50"/>
      <c r="E19" s="50"/>
      <c r="F19" s="50"/>
      <c r="G19" s="50"/>
      <c r="H19" s="50"/>
      <c r="I19" s="50"/>
      <c r="J19" s="50"/>
      <c r="K19" s="50"/>
    </row>
    <row r="20" spans="2:11" x14ac:dyDescent="0.25">
      <c r="B20" s="5" t="str">
        <f>IFERROR(MATCH(1,C18:K18,0),"-")</f>
        <v>-</v>
      </c>
      <c r="C20" s="50"/>
      <c r="D20" s="50"/>
      <c r="E20" s="50"/>
      <c r="F20" s="50"/>
      <c r="G20" s="50"/>
      <c r="H20" s="50"/>
      <c r="I20" s="50"/>
      <c r="J20" s="50"/>
      <c r="K20" s="50"/>
    </row>
    <row r="22" spans="2:11" x14ac:dyDescent="0.25">
      <c r="B22" s="49" t="s">
        <v>34</v>
      </c>
      <c r="C22" s="4">
        <v>2015</v>
      </c>
      <c r="D22" s="4">
        <f>C22+1</f>
        <v>2016</v>
      </c>
      <c r="E22" s="4">
        <f t="shared" ref="E22:K22" si="17">D22+1</f>
        <v>2017</v>
      </c>
      <c r="F22" s="4">
        <f t="shared" si="17"/>
        <v>2018</v>
      </c>
      <c r="G22" s="4">
        <f t="shared" si="17"/>
        <v>2019</v>
      </c>
      <c r="H22" s="4">
        <f t="shared" si="17"/>
        <v>2020</v>
      </c>
      <c r="I22" s="4">
        <f t="shared" si="17"/>
        <v>2021</v>
      </c>
      <c r="J22" s="4">
        <f t="shared" si="17"/>
        <v>2022</v>
      </c>
      <c r="K22" s="4">
        <f t="shared" si="17"/>
        <v>2023</v>
      </c>
    </row>
    <row r="23" spans="2:11" x14ac:dyDescent="0.25">
      <c r="B23" s="5" t="s">
        <v>14</v>
      </c>
      <c r="C23" s="8">
        <f>'6. Input Projektudgifter'!F24</f>
        <v>0</v>
      </c>
      <c r="D23" s="8">
        <f>'6. Input Projektudgifter'!I24</f>
        <v>0</v>
      </c>
      <c r="E23" s="8">
        <f>'6. Input Projektudgifter'!L24</f>
        <v>0</v>
      </c>
      <c r="F23" s="8">
        <f>'6. Input Projektudgifter'!O24</f>
        <v>0</v>
      </c>
      <c r="G23" s="8">
        <f>'6. Input Projektudgifter'!R24</f>
        <v>0</v>
      </c>
      <c r="H23" s="8">
        <f>'6. Input Projektudgifter'!U24</f>
        <v>0</v>
      </c>
      <c r="I23" s="8">
        <f>'6. Input Projektudgifter'!X24</f>
        <v>0</v>
      </c>
      <c r="J23" s="8">
        <f>'6. Input Projektudgifter'!AA24</f>
        <v>0</v>
      </c>
      <c r="K23" s="8">
        <f>'6. Input Projektudgifter'!AD24</f>
        <v>0</v>
      </c>
    </row>
    <row r="24" spans="2:11" x14ac:dyDescent="0.25">
      <c r="B24" s="5" t="s">
        <v>15</v>
      </c>
      <c r="C24" s="8">
        <f>'7. Input Gevinster'!F24</f>
        <v>0</v>
      </c>
      <c r="D24" s="8">
        <f>'7. Input Gevinster'!I24</f>
        <v>0</v>
      </c>
      <c r="E24" s="8">
        <f>'7. Input Gevinster'!L24</f>
        <v>0</v>
      </c>
      <c r="F24" s="8">
        <f>'7. Input Gevinster'!O24</f>
        <v>0</v>
      </c>
      <c r="G24" s="8">
        <f>'7. Input Gevinster'!R24</f>
        <v>0</v>
      </c>
      <c r="H24" s="8">
        <f>'7. Input Gevinster'!U24</f>
        <v>0</v>
      </c>
      <c r="I24" s="8">
        <f>'7. Input Gevinster'!X24</f>
        <v>0</v>
      </c>
      <c r="J24" s="8">
        <f>'7. Input Gevinster'!AA24</f>
        <v>0</v>
      </c>
      <c r="K24" s="8">
        <f>'7. Input Gevinster'!AB24</f>
        <v>0</v>
      </c>
    </row>
    <row r="25" spans="2:11" x14ac:dyDescent="0.25">
      <c r="B25" s="2" t="s">
        <v>98</v>
      </c>
      <c r="C25" s="7">
        <f t="shared" ref="C25:K25" si="18">SUM(C23:C24)</f>
        <v>0</v>
      </c>
      <c r="D25" s="7">
        <f t="shared" si="18"/>
        <v>0</v>
      </c>
      <c r="E25" s="7">
        <f t="shared" si="18"/>
        <v>0</v>
      </c>
      <c r="F25" s="7">
        <f t="shared" si="18"/>
        <v>0</v>
      </c>
      <c r="G25" s="7">
        <f t="shared" si="18"/>
        <v>0</v>
      </c>
      <c r="H25" s="7">
        <f t="shared" si="18"/>
        <v>0</v>
      </c>
      <c r="I25" s="7">
        <f t="shared" si="18"/>
        <v>0</v>
      </c>
      <c r="J25" s="7">
        <f t="shared" si="18"/>
        <v>0</v>
      </c>
      <c r="K25" s="7">
        <f t="shared" si="18"/>
        <v>0</v>
      </c>
    </row>
    <row r="26" spans="2:11" x14ac:dyDescent="0.25">
      <c r="B26" s="2" t="s">
        <v>99</v>
      </c>
      <c r="C26" s="7">
        <f>C25</f>
        <v>0</v>
      </c>
      <c r="D26" s="7">
        <f>C26+D25</f>
        <v>0</v>
      </c>
      <c r="E26" s="7">
        <f t="shared" ref="E26" si="19">D26+E25</f>
        <v>0</v>
      </c>
      <c r="F26" s="7">
        <f>E26+F25</f>
        <v>0</v>
      </c>
      <c r="G26" s="7">
        <f t="shared" ref="G26" si="20">F26+G25</f>
        <v>0</v>
      </c>
      <c r="H26" s="7">
        <f t="shared" ref="H26" si="21">G26+H25</f>
        <v>0</v>
      </c>
      <c r="I26" s="7">
        <v>0</v>
      </c>
      <c r="J26" s="7">
        <v>0</v>
      </c>
      <c r="K26" s="7">
        <v>0</v>
      </c>
    </row>
    <row r="27" spans="2:11" hidden="1" x14ac:dyDescent="0.25">
      <c r="B27" s="1"/>
      <c r="C27" s="50">
        <f>IF(C26&gt;0,1,0)</f>
        <v>0</v>
      </c>
      <c r="D27" s="50">
        <f t="shared" ref="D27:K27" si="22">IF(D26&gt;0,1,0)</f>
        <v>0</v>
      </c>
      <c r="E27" s="50">
        <f t="shared" si="22"/>
        <v>0</v>
      </c>
      <c r="F27" s="50">
        <f t="shared" si="22"/>
        <v>0</v>
      </c>
      <c r="G27" s="50">
        <f t="shared" si="22"/>
        <v>0</v>
      </c>
      <c r="H27" s="50">
        <f t="shared" si="22"/>
        <v>0</v>
      </c>
      <c r="I27" s="50">
        <f t="shared" si="22"/>
        <v>0</v>
      </c>
      <c r="J27" s="50">
        <f t="shared" si="22"/>
        <v>0</v>
      </c>
      <c r="K27" s="50">
        <f t="shared" si="22"/>
        <v>0</v>
      </c>
    </row>
    <row r="28" spans="2:11" x14ac:dyDescent="0.25">
      <c r="B28" s="49" t="s">
        <v>35</v>
      </c>
    </row>
    <row r="29" spans="2:11" x14ac:dyDescent="0.25">
      <c r="B29" s="5" t="str">
        <f>IFERROR(MATCH(1,C27:K27,0),"-")</f>
        <v>-</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AD25"/>
  <sheetViews>
    <sheetView showGridLines="0" zoomScale="80" zoomScaleNormal="80" workbookViewId="0">
      <selection activeCell="G33" sqref="G33"/>
    </sheetView>
  </sheetViews>
  <sheetFormatPr defaultRowHeight="15" x14ac:dyDescent="0.25"/>
  <cols>
    <col min="2" max="2" width="31.28515625" customWidth="1"/>
    <col min="3" max="3" width="20.7109375" customWidth="1"/>
    <col min="4" max="30" width="15.7109375" customWidth="1"/>
  </cols>
  <sheetData>
    <row r="2" spans="2:30" x14ac:dyDescent="0.25">
      <c r="B2" s="49" t="s">
        <v>9</v>
      </c>
      <c r="C2" s="4" t="s">
        <v>8</v>
      </c>
      <c r="D2" s="151">
        <v>2015</v>
      </c>
      <c r="E2" s="152"/>
      <c r="F2" s="153"/>
      <c r="G2" s="151">
        <f>D2+1</f>
        <v>2016</v>
      </c>
      <c r="H2" s="152"/>
      <c r="I2" s="153"/>
      <c r="J2" s="151">
        <f t="shared" ref="J2" si="0">G2+1</f>
        <v>2017</v>
      </c>
      <c r="K2" s="152"/>
      <c r="L2" s="153"/>
      <c r="M2" s="151">
        <f t="shared" ref="M2" si="1">J2+1</f>
        <v>2018</v>
      </c>
      <c r="N2" s="152"/>
      <c r="O2" s="153"/>
      <c r="P2" s="151">
        <f t="shared" ref="P2" si="2">M2+1</f>
        <v>2019</v>
      </c>
      <c r="Q2" s="152"/>
      <c r="R2" s="153"/>
      <c r="S2" s="151">
        <f t="shared" ref="S2" si="3">P2+1</f>
        <v>2020</v>
      </c>
      <c r="T2" s="152"/>
      <c r="U2" s="153"/>
      <c r="V2" s="151">
        <f t="shared" ref="V2" si="4">S2+1</f>
        <v>2021</v>
      </c>
      <c r="W2" s="152"/>
      <c r="X2" s="153"/>
      <c r="Y2" s="151">
        <f t="shared" ref="Y2" si="5">V2+1</f>
        <v>2022</v>
      </c>
      <c r="Z2" s="152"/>
      <c r="AA2" s="153"/>
      <c r="AB2" s="151">
        <f t="shared" ref="AB2" si="6">Y2+1</f>
        <v>2023</v>
      </c>
      <c r="AC2" s="152"/>
      <c r="AD2" s="153"/>
    </row>
    <row r="3" spans="2:30" x14ac:dyDescent="0.25">
      <c r="B3" s="4"/>
      <c r="C3" s="4"/>
      <c r="D3" s="4" t="s">
        <v>3</v>
      </c>
      <c r="E3" s="4" t="s">
        <v>6</v>
      </c>
      <c r="F3" s="4" t="s">
        <v>2</v>
      </c>
      <c r="G3" s="4" t="s">
        <v>3</v>
      </c>
      <c r="H3" s="4" t="s">
        <v>6</v>
      </c>
      <c r="I3" s="4" t="s">
        <v>2</v>
      </c>
      <c r="J3" s="4" t="s">
        <v>3</v>
      </c>
      <c r="K3" s="4" t="s">
        <v>6</v>
      </c>
      <c r="L3" s="4" t="s">
        <v>2</v>
      </c>
      <c r="M3" s="4" t="s">
        <v>3</v>
      </c>
      <c r="N3" s="4" t="s">
        <v>6</v>
      </c>
      <c r="O3" s="4" t="s">
        <v>2</v>
      </c>
      <c r="P3" s="4" t="s">
        <v>3</v>
      </c>
      <c r="Q3" s="4" t="s">
        <v>6</v>
      </c>
      <c r="R3" s="4" t="s">
        <v>2</v>
      </c>
      <c r="S3" s="4" t="s">
        <v>3</v>
      </c>
      <c r="T3" s="4" t="s">
        <v>6</v>
      </c>
      <c r="U3" s="4" t="s">
        <v>2</v>
      </c>
      <c r="V3" s="4" t="s">
        <v>3</v>
      </c>
      <c r="W3" s="4" t="s">
        <v>6</v>
      </c>
      <c r="X3" s="4" t="s">
        <v>2</v>
      </c>
      <c r="Y3" s="4" t="s">
        <v>3</v>
      </c>
      <c r="Z3" s="4" t="s">
        <v>6</v>
      </c>
      <c r="AA3" s="4" t="s">
        <v>2</v>
      </c>
      <c r="AB3" s="4" t="s">
        <v>3</v>
      </c>
      <c r="AC3" s="4" t="s">
        <v>6</v>
      </c>
      <c r="AD3" s="4" t="s">
        <v>2</v>
      </c>
    </row>
    <row r="4" spans="2:30" x14ac:dyDescent="0.25">
      <c r="B4" s="5"/>
      <c r="C4" s="9"/>
      <c r="D4" s="5"/>
      <c r="E4" s="6"/>
      <c r="F4" s="6"/>
      <c r="G4" s="6"/>
      <c r="H4" s="6"/>
      <c r="I4" s="6"/>
      <c r="J4" s="6"/>
      <c r="K4" s="6"/>
      <c r="L4" s="6"/>
      <c r="M4" s="6"/>
      <c r="N4" s="6"/>
      <c r="O4" s="6"/>
      <c r="P4" s="6"/>
      <c r="Q4" s="6"/>
      <c r="R4" s="6"/>
      <c r="S4" s="6"/>
      <c r="T4" s="6"/>
      <c r="U4" s="6"/>
      <c r="V4" s="6"/>
      <c r="W4" s="6"/>
      <c r="X4" s="6"/>
      <c r="Y4" s="6"/>
      <c r="Z4" s="6"/>
      <c r="AA4" s="6"/>
      <c r="AB4" s="6"/>
      <c r="AC4" s="6"/>
      <c r="AD4" s="6"/>
    </row>
    <row r="5" spans="2:30" x14ac:dyDescent="0.25">
      <c r="B5" s="5"/>
      <c r="C5" s="9"/>
      <c r="D5" s="5"/>
      <c r="E5" s="6"/>
      <c r="F5" s="6"/>
      <c r="G5" s="6"/>
      <c r="H5" s="6"/>
      <c r="I5" s="6"/>
      <c r="J5" s="6"/>
      <c r="K5" s="6"/>
      <c r="L5" s="6"/>
      <c r="M5" s="6"/>
      <c r="N5" s="6"/>
      <c r="O5" s="6"/>
      <c r="P5" s="6"/>
      <c r="Q5" s="6"/>
      <c r="R5" s="6"/>
      <c r="S5" s="6"/>
      <c r="T5" s="6"/>
      <c r="U5" s="6"/>
      <c r="V5" s="6"/>
      <c r="W5" s="6"/>
      <c r="X5" s="6"/>
      <c r="Y5" s="6"/>
      <c r="Z5" s="6"/>
      <c r="AA5" s="6"/>
      <c r="AB5" s="6"/>
      <c r="AC5" s="6"/>
      <c r="AD5" s="6"/>
    </row>
    <row r="6" spans="2:30" x14ac:dyDescent="0.25">
      <c r="B6" s="5"/>
      <c r="C6" s="9"/>
      <c r="D6" s="5"/>
      <c r="E6" s="6"/>
      <c r="F6" s="6"/>
      <c r="G6" s="6"/>
      <c r="H6" s="6"/>
      <c r="I6" s="6"/>
      <c r="J6" s="6"/>
      <c r="K6" s="6"/>
      <c r="L6" s="6"/>
      <c r="M6" s="6"/>
      <c r="N6" s="6"/>
      <c r="O6" s="6"/>
      <c r="P6" s="6"/>
      <c r="Q6" s="6"/>
      <c r="R6" s="6"/>
      <c r="S6" s="6"/>
      <c r="T6" s="6"/>
      <c r="U6" s="6"/>
      <c r="V6" s="6"/>
      <c r="W6" s="6"/>
      <c r="X6" s="6"/>
      <c r="Y6" s="6"/>
      <c r="Z6" s="6"/>
      <c r="AA6" s="6"/>
      <c r="AB6" s="6"/>
      <c r="AC6" s="6"/>
      <c r="AD6" s="6"/>
    </row>
    <row r="7" spans="2:30" x14ac:dyDescent="0.25">
      <c r="B7" s="5"/>
      <c r="C7" s="9"/>
      <c r="D7" s="5"/>
      <c r="E7" s="6"/>
      <c r="F7" s="6"/>
      <c r="G7" s="6"/>
      <c r="H7" s="6"/>
      <c r="I7" s="6"/>
      <c r="J7" s="6"/>
      <c r="K7" s="6"/>
      <c r="L7" s="6"/>
      <c r="M7" s="6"/>
      <c r="N7" s="6"/>
      <c r="O7" s="6"/>
      <c r="P7" s="6"/>
      <c r="Q7" s="6"/>
      <c r="R7" s="6"/>
      <c r="S7" s="6"/>
      <c r="T7" s="6"/>
      <c r="U7" s="6"/>
      <c r="V7" s="6"/>
      <c r="W7" s="6"/>
      <c r="X7" s="6"/>
      <c r="Y7" s="6"/>
      <c r="Z7" s="6"/>
      <c r="AA7" s="6"/>
      <c r="AB7" s="6"/>
      <c r="AC7" s="6"/>
      <c r="AD7" s="6"/>
    </row>
    <row r="8" spans="2:30" x14ac:dyDescent="0.25">
      <c r="B8" s="5"/>
      <c r="C8" s="9"/>
      <c r="D8" s="5"/>
      <c r="E8" s="6"/>
      <c r="F8" s="6"/>
      <c r="G8" s="6"/>
      <c r="H8" s="6"/>
      <c r="I8" s="6"/>
      <c r="J8" s="6"/>
      <c r="K8" s="6"/>
      <c r="L8" s="6"/>
      <c r="M8" s="6"/>
      <c r="N8" s="6"/>
      <c r="O8" s="6"/>
      <c r="P8" s="6"/>
      <c r="Q8" s="6"/>
      <c r="R8" s="6"/>
      <c r="S8" s="6"/>
      <c r="T8" s="6"/>
      <c r="U8" s="6"/>
      <c r="V8" s="6"/>
      <c r="W8" s="6"/>
      <c r="X8" s="6"/>
      <c r="Y8" s="6"/>
      <c r="Z8" s="6"/>
      <c r="AA8" s="6"/>
      <c r="AB8" s="6"/>
      <c r="AC8" s="6"/>
      <c r="AD8" s="6"/>
    </row>
    <row r="9" spans="2:30" x14ac:dyDescent="0.25">
      <c r="B9" s="9"/>
      <c r="C9" s="9"/>
      <c r="D9" s="5"/>
      <c r="E9" s="6"/>
      <c r="F9" s="6"/>
      <c r="G9" s="6"/>
      <c r="H9" s="6"/>
      <c r="I9" s="6"/>
      <c r="J9" s="6"/>
      <c r="K9" s="6"/>
      <c r="L9" s="6"/>
      <c r="M9" s="6"/>
      <c r="N9" s="6"/>
      <c r="O9" s="6"/>
      <c r="P9" s="6"/>
      <c r="Q9" s="6"/>
      <c r="R9" s="6"/>
      <c r="S9" s="6"/>
      <c r="T9" s="6"/>
      <c r="U9" s="6"/>
      <c r="V9" s="6"/>
      <c r="W9" s="6"/>
      <c r="X9" s="6"/>
      <c r="Y9" s="6"/>
      <c r="Z9" s="6"/>
      <c r="AA9" s="6"/>
      <c r="AB9" s="6"/>
      <c r="AC9" s="6"/>
      <c r="AD9" s="6"/>
    </row>
    <row r="10" spans="2:30" x14ac:dyDescent="0.25">
      <c r="B10" s="5"/>
      <c r="C10" s="9"/>
      <c r="D10" s="5"/>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2:30" x14ac:dyDescent="0.25">
      <c r="B11" s="5"/>
      <c r="C11" s="9"/>
      <c r="D11" s="5"/>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2:30" x14ac:dyDescent="0.25">
      <c r="B12" s="9"/>
      <c r="C12" s="9"/>
      <c r="D12" s="5"/>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2:30" x14ac:dyDescent="0.25">
      <c r="B13" s="9"/>
      <c r="C13" s="9"/>
      <c r="D13" s="5"/>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2:30" x14ac:dyDescent="0.25">
      <c r="B14" s="9"/>
      <c r="C14" s="9"/>
      <c r="D14" s="5"/>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2:30" x14ac:dyDescent="0.25">
      <c r="B15" s="9"/>
      <c r="C15" s="9"/>
      <c r="D15" s="5"/>
      <c r="E15" s="6"/>
      <c r="F15" s="6"/>
      <c r="G15" s="6"/>
      <c r="H15" s="6"/>
      <c r="I15" s="6"/>
      <c r="J15" s="6"/>
      <c r="K15" s="6"/>
      <c r="L15" s="6"/>
      <c r="M15" s="6"/>
      <c r="N15" s="6"/>
      <c r="O15" s="6"/>
      <c r="P15" s="6"/>
      <c r="Q15" s="6"/>
      <c r="R15" s="6"/>
      <c r="S15" s="6"/>
      <c r="T15" s="6"/>
      <c r="U15" s="6"/>
      <c r="V15" s="6"/>
      <c r="W15" s="6"/>
      <c r="X15" s="6"/>
      <c r="Y15" s="6"/>
      <c r="Z15" s="6"/>
      <c r="AA15" s="6"/>
      <c r="AB15" s="6"/>
      <c r="AC15" s="6"/>
      <c r="AD15" s="6"/>
    </row>
    <row r="16" spans="2:30" x14ac:dyDescent="0.25">
      <c r="B16" s="9"/>
      <c r="C16" s="9"/>
      <c r="D16" s="5"/>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2:30" x14ac:dyDescent="0.25">
      <c r="B17" s="9"/>
      <c r="C17" s="9"/>
      <c r="D17" s="5"/>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2:30" x14ac:dyDescent="0.25">
      <c r="B18" s="9"/>
      <c r="C18" s="9"/>
      <c r="D18" s="5"/>
      <c r="E18" s="6"/>
      <c r="F18" s="6"/>
      <c r="G18" s="6"/>
      <c r="H18" s="6"/>
      <c r="I18" s="6"/>
      <c r="J18" s="6"/>
      <c r="K18" s="6"/>
      <c r="L18" s="6"/>
      <c r="M18" s="6"/>
      <c r="N18" s="6"/>
      <c r="O18" s="6"/>
      <c r="P18" s="6"/>
      <c r="Q18" s="6"/>
      <c r="R18" s="6"/>
      <c r="S18" s="6"/>
      <c r="T18" s="6"/>
      <c r="U18" s="6"/>
      <c r="V18" s="6"/>
      <c r="W18" s="6"/>
      <c r="X18" s="6"/>
      <c r="Y18" s="6"/>
      <c r="Z18" s="6"/>
      <c r="AA18" s="6"/>
      <c r="AB18" s="6"/>
      <c r="AC18" s="6"/>
      <c r="AD18" s="6"/>
    </row>
    <row r="19" spans="2:30" x14ac:dyDescent="0.25">
      <c r="B19" s="9"/>
      <c r="C19" s="9"/>
      <c r="D19" s="5"/>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2:30" x14ac:dyDescent="0.25">
      <c r="B20" s="9"/>
      <c r="C20" s="9"/>
      <c r="D20" s="5"/>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2:30" x14ac:dyDescent="0.25">
      <c r="B21" s="9"/>
      <c r="C21" s="9"/>
      <c r="D21" s="5"/>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2:30" x14ac:dyDescent="0.25">
      <c r="B22" s="9"/>
      <c r="C22" s="9"/>
      <c r="D22" s="5"/>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2:30" x14ac:dyDescent="0.25">
      <c r="B23" s="5"/>
      <c r="C23" s="9"/>
      <c r="D23" s="5"/>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2:30" x14ac:dyDescent="0.25">
      <c r="B24" s="2" t="s">
        <v>98</v>
      </c>
      <c r="C24" s="2"/>
      <c r="D24" s="7">
        <f>SUM(D4:D23)</f>
        <v>0</v>
      </c>
      <c r="E24" s="7">
        <f t="shared" ref="E24:AD24" si="7">SUM(E4:E23)</f>
        <v>0</v>
      </c>
      <c r="F24" s="7">
        <f t="shared" si="7"/>
        <v>0</v>
      </c>
      <c r="G24" s="7">
        <f t="shared" si="7"/>
        <v>0</v>
      </c>
      <c r="H24" s="7">
        <f t="shared" si="7"/>
        <v>0</v>
      </c>
      <c r="I24" s="7">
        <f t="shared" si="7"/>
        <v>0</v>
      </c>
      <c r="J24" s="7">
        <f t="shared" si="7"/>
        <v>0</v>
      </c>
      <c r="K24" s="7">
        <f t="shared" si="7"/>
        <v>0</v>
      </c>
      <c r="L24" s="7">
        <f t="shared" si="7"/>
        <v>0</v>
      </c>
      <c r="M24" s="7">
        <f t="shared" si="7"/>
        <v>0</v>
      </c>
      <c r="N24" s="7">
        <f t="shared" si="7"/>
        <v>0</v>
      </c>
      <c r="O24" s="7">
        <f t="shared" si="7"/>
        <v>0</v>
      </c>
      <c r="P24" s="7">
        <f t="shared" si="7"/>
        <v>0</v>
      </c>
      <c r="Q24" s="7">
        <f t="shared" si="7"/>
        <v>0</v>
      </c>
      <c r="R24" s="7">
        <f t="shared" si="7"/>
        <v>0</v>
      </c>
      <c r="S24" s="7">
        <f t="shared" si="7"/>
        <v>0</v>
      </c>
      <c r="T24" s="7">
        <f t="shared" si="7"/>
        <v>0</v>
      </c>
      <c r="U24" s="7">
        <f t="shared" si="7"/>
        <v>0</v>
      </c>
      <c r="V24" s="7">
        <f t="shared" si="7"/>
        <v>0</v>
      </c>
      <c r="W24" s="7">
        <f t="shared" si="7"/>
        <v>0</v>
      </c>
      <c r="X24" s="7">
        <f t="shared" si="7"/>
        <v>0</v>
      </c>
      <c r="Y24" s="7">
        <f t="shared" si="7"/>
        <v>0</v>
      </c>
      <c r="Z24" s="7">
        <f t="shared" si="7"/>
        <v>0</v>
      </c>
      <c r="AA24" s="7">
        <f t="shared" si="7"/>
        <v>0</v>
      </c>
      <c r="AB24" s="7">
        <f t="shared" si="7"/>
        <v>0</v>
      </c>
      <c r="AC24" s="7">
        <f t="shared" si="7"/>
        <v>0</v>
      </c>
      <c r="AD24" s="7">
        <f t="shared" si="7"/>
        <v>0</v>
      </c>
    </row>
    <row r="25" spans="2:30" x14ac:dyDescent="0.25">
      <c r="B25" s="2" t="s">
        <v>99</v>
      </c>
      <c r="C25" s="2"/>
      <c r="D25" s="7">
        <f>D24</f>
        <v>0</v>
      </c>
      <c r="E25" s="7">
        <f t="shared" ref="E25:F25" si="8">E24</f>
        <v>0</v>
      </c>
      <c r="F25" s="7">
        <f t="shared" si="8"/>
        <v>0</v>
      </c>
      <c r="G25" s="7">
        <f>D25+G24</f>
        <v>0</v>
      </c>
      <c r="H25" s="7">
        <f>E25+H24</f>
        <v>0</v>
      </c>
      <c r="I25" s="7">
        <f>F25+I24</f>
        <v>0</v>
      </c>
      <c r="J25" s="7">
        <f t="shared" ref="J25:AD25" si="9">G25+J24</f>
        <v>0</v>
      </c>
      <c r="K25" s="7">
        <f t="shared" si="9"/>
        <v>0</v>
      </c>
      <c r="L25" s="7">
        <f t="shared" si="9"/>
        <v>0</v>
      </c>
      <c r="M25" s="7">
        <f t="shared" si="9"/>
        <v>0</v>
      </c>
      <c r="N25" s="7">
        <f t="shared" si="9"/>
        <v>0</v>
      </c>
      <c r="O25" s="7">
        <f t="shared" si="9"/>
        <v>0</v>
      </c>
      <c r="P25" s="7">
        <f t="shared" si="9"/>
        <v>0</v>
      </c>
      <c r="Q25" s="7">
        <f t="shared" si="9"/>
        <v>0</v>
      </c>
      <c r="R25" s="7">
        <f t="shared" si="9"/>
        <v>0</v>
      </c>
      <c r="S25" s="7">
        <f t="shared" si="9"/>
        <v>0</v>
      </c>
      <c r="T25" s="7">
        <f t="shared" si="9"/>
        <v>0</v>
      </c>
      <c r="U25" s="7">
        <f t="shared" si="9"/>
        <v>0</v>
      </c>
      <c r="V25" s="7">
        <f t="shared" si="9"/>
        <v>0</v>
      </c>
      <c r="W25" s="7">
        <f t="shared" si="9"/>
        <v>0</v>
      </c>
      <c r="X25" s="7">
        <f t="shared" si="9"/>
        <v>0</v>
      </c>
      <c r="Y25" s="7">
        <f t="shared" si="9"/>
        <v>0</v>
      </c>
      <c r="Z25" s="7">
        <f t="shared" si="9"/>
        <v>0</v>
      </c>
      <c r="AA25" s="7">
        <f t="shared" si="9"/>
        <v>0</v>
      </c>
      <c r="AB25" s="7">
        <f t="shared" si="9"/>
        <v>0</v>
      </c>
      <c r="AC25" s="7">
        <f t="shared" si="9"/>
        <v>0</v>
      </c>
      <c r="AD25" s="7">
        <f t="shared" si="9"/>
        <v>0</v>
      </c>
    </row>
  </sheetData>
  <mergeCells count="9">
    <mergeCell ref="S2:U2"/>
    <mergeCell ref="V2:X2"/>
    <mergeCell ref="Y2:AA2"/>
    <mergeCell ref="AB2:AD2"/>
    <mergeCell ref="D2:F2"/>
    <mergeCell ref="G2:I2"/>
    <mergeCell ref="J2:L2"/>
    <mergeCell ref="M2:O2"/>
    <mergeCell ref="P2:R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AD39"/>
  <sheetViews>
    <sheetView showGridLines="0" zoomScale="80" zoomScaleNormal="80" workbookViewId="0">
      <selection activeCell="J33" sqref="J33"/>
    </sheetView>
  </sheetViews>
  <sheetFormatPr defaultRowHeight="15" x14ac:dyDescent="0.25"/>
  <cols>
    <col min="2" max="2" width="36.42578125" customWidth="1"/>
    <col min="3" max="3" width="20.7109375" customWidth="1"/>
    <col min="4" max="30" width="15.7109375" customWidth="1"/>
  </cols>
  <sheetData>
    <row r="2" spans="2:30" x14ac:dyDescent="0.25">
      <c r="B2" s="49" t="s">
        <v>13</v>
      </c>
      <c r="C2" s="4" t="s">
        <v>7</v>
      </c>
      <c r="D2" s="151">
        <v>2015</v>
      </c>
      <c r="E2" s="152"/>
      <c r="F2" s="153"/>
      <c r="G2" s="151">
        <f>D2+1</f>
        <v>2016</v>
      </c>
      <c r="H2" s="152"/>
      <c r="I2" s="153"/>
      <c r="J2" s="151">
        <f t="shared" ref="J2" si="0">G2+1</f>
        <v>2017</v>
      </c>
      <c r="K2" s="152"/>
      <c r="L2" s="153"/>
      <c r="M2" s="151">
        <f t="shared" ref="M2" si="1">J2+1</f>
        <v>2018</v>
      </c>
      <c r="N2" s="152"/>
      <c r="O2" s="153"/>
      <c r="P2" s="151">
        <f t="shared" ref="P2" si="2">M2+1</f>
        <v>2019</v>
      </c>
      <c r="Q2" s="152"/>
      <c r="R2" s="153"/>
      <c r="S2" s="151">
        <f t="shared" ref="S2" si="3">P2+1</f>
        <v>2020</v>
      </c>
      <c r="T2" s="152"/>
      <c r="U2" s="153"/>
      <c r="V2" s="151">
        <f t="shared" ref="V2" si="4">S2+1</f>
        <v>2021</v>
      </c>
      <c r="W2" s="152"/>
      <c r="X2" s="153"/>
      <c r="Y2" s="151">
        <f t="shared" ref="Y2" si="5">V2+1</f>
        <v>2022</v>
      </c>
      <c r="Z2" s="152"/>
      <c r="AA2" s="153"/>
      <c r="AB2" s="151">
        <f t="shared" ref="AB2" si="6">Y2+1</f>
        <v>2023</v>
      </c>
      <c r="AC2" s="152"/>
      <c r="AD2" s="153"/>
    </row>
    <row r="3" spans="2:30" x14ac:dyDescent="0.25">
      <c r="B3" s="4"/>
      <c r="C3" s="4"/>
      <c r="D3" s="4" t="s">
        <v>3</v>
      </c>
      <c r="E3" s="4" t="s">
        <v>6</v>
      </c>
      <c r="F3" s="4" t="s">
        <v>2</v>
      </c>
      <c r="G3" s="4" t="s">
        <v>3</v>
      </c>
      <c r="H3" s="4" t="s">
        <v>6</v>
      </c>
      <c r="I3" s="4" t="s">
        <v>2</v>
      </c>
      <c r="J3" s="4" t="s">
        <v>3</v>
      </c>
      <c r="K3" s="4" t="s">
        <v>6</v>
      </c>
      <c r="L3" s="4" t="s">
        <v>2</v>
      </c>
      <c r="M3" s="4" t="s">
        <v>3</v>
      </c>
      <c r="N3" s="4" t="s">
        <v>6</v>
      </c>
      <c r="O3" s="4" t="s">
        <v>2</v>
      </c>
      <c r="P3" s="4" t="s">
        <v>3</v>
      </c>
      <c r="Q3" s="4" t="s">
        <v>6</v>
      </c>
      <c r="R3" s="4" t="s">
        <v>2</v>
      </c>
      <c r="S3" s="4" t="s">
        <v>3</v>
      </c>
      <c r="T3" s="4" t="s">
        <v>6</v>
      </c>
      <c r="U3" s="4" t="s">
        <v>2</v>
      </c>
      <c r="V3" s="4" t="s">
        <v>3</v>
      </c>
      <c r="W3" s="4" t="s">
        <v>6</v>
      </c>
      <c r="X3" s="4" t="s">
        <v>2</v>
      </c>
      <c r="Y3" s="4" t="s">
        <v>3</v>
      </c>
      <c r="Z3" s="4" t="s">
        <v>6</v>
      </c>
      <c r="AA3" s="4" t="s">
        <v>2</v>
      </c>
      <c r="AB3" s="4" t="s">
        <v>3</v>
      </c>
      <c r="AC3" s="4" t="s">
        <v>6</v>
      </c>
      <c r="AD3" s="4" t="s">
        <v>2</v>
      </c>
    </row>
    <row r="4" spans="2:30" x14ac:dyDescent="0.25">
      <c r="B4" s="5"/>
      <c r="C4" s="9"/>
      <c r="D4" s="5"/>
      <c r="E4" s="8"/>
      <c r="F4" s="6"/>
      <c r="G4" s="6"/>
      <c r="H4" s="8"/>
      <c r="I4" s="6"/>
      <c r="J4" s="6"/>
      <c r="K4" s="8"/>
      <c r="L4" s="6"/>
      <c r="M4" s="6"/>
      <c r="N4" s="8"/>
      <c r="O4" s="6"/>
      <c r="P4" s="6"/>
      <c r="Q4" s="8"/>
      <c r="R4" s="6"/>
      <c r="S4" s="6"/>
      <c r="T4" s="8"/>
      <c r="U4" s="6"/>
      <c r="V4" s="6"/>
      <c r="W4" s="8"/>
      <c r="X4" s="6"/>
      <c r="Y4" s="6"/>
      <c r="Z4" s="8"/>
      <c r="AA4" s="6"/>
      <c r="AB4" s="6"/>
      <c r="AC4" s="8"/>
      <c r="AD4" s="6"/>
    </row>
    <row r="5" spans="2:30" x14ac:dyDescent="0.25">
      <c r="B5" s="5"/>
      <c r="C5" s="9"/>
      <c r="D5" s="5"/>
      <c r="E5" s="8"/>
      <c r="F5" s="6"/>
      <c r="G5" s="6"/>
      <c r="H5" s="8"/>
      <c r="I5" s="6"/>
      <c r="J5" s="6"/>
      <c r="K5" s="8"/>
      <c r="L5" s="6"/>
      <c r="M5" s="6"/>
      <c r="N5" s="8"/>
      <c r="O5" s="6"/>
      <c r="P5" s="6"/>
      <c r="Q5" s="8"/>
      <c r="R5" s="6"/>
      <c r="S5" s="6"/>
      <c r="T5" s="8"/>
      <c r="U5" s="6"/>
      <c r="V5" s="6"/>
      <c r="W5" s="8"/>
      <c r="X5" s="6"/>
      <c r="Y5" s="6"/>
      <c r="Z5" s="8"/>
      <c r="AA5" s="6"/>
      <c r="AB5" s="6"/>
      <c r="AC5" s="8"/>
      <c r="AD5" s="6"/>
    </row>
    <row r="6" spans="2:30" x14ac:dyDescent="0.25">
      <c r="B6" s="5"/>
      <c r="C6" s="9"/>
      <c r="D6" s="5"/>
      <c r="E6" s="8"/>
      <c r="F6" s="6"/>
      <c r="G6" s="6"/>
      <c r="H6" s="8"/>
      <c r="I6" s="6"/>
      <c r="J6" s="6"/>
      <c r="K6" s="8"/>
      <c r="L6" s="6"/>
      <c r="M6" s="6"/>
      <c r="N6" s="8"/>
      <c r="O6" s="6"/>
      <c r="P6" s="6"/>
      <c r="Q6" s="8"/>
      <c r="R6" s="6"/>
      <c r="S6" s="6"/>
      <c r="T6" s="8"/>
      <c r="U6" s="6"/>
      <c r="V6" s="6"/>
      <c r="W6" s="8"/>
      <c r="X6" s="6"/>
      <c r="Y6" s="6"/>
      <c r="Z6" s="8"/>
      <c r="AA6" s="6"/>
      <c r="AB6" s="6"/>
      <c r="AC6" s="8"/>
      <c r="AD6" s="6"/>
    </row>
    <row r="7" spans="2:30" x14ac:dyDescent="0.25">
      <c r="B7" s="5"/>
      <c r="C7" s="9"/>
      <c r="D7" s="5"/>
      <c r="E7" s="8"/>
      <c r="F7" s="6"/>
      <c r="G7" s="6"/>
      <c r="H7" s="8"/>
      <c r="I7" s="6"/>
      <c r="J7" s="6"/>
      <c r="K7" s="8"/>
      <c r="L7" s="6"/>
      <c r="M7" s="6"/>
      <c r="N7" s="8"/>
      <c r="O7" s="6"/>
      <c r="P7" s="6"/>
      <c r="Q7" s="8"/>
      <c r="R7" s="6"/>
      <c r="S7" s="6"/>
      <c r="T7" s="8"/>
      <c r="U7" s="6"/>
      <c r="V7" s="6"/>
      <c r="W7" s="8"/>
      <c r="X7" s="6"/>
      <c r="Y7" s="6"/>
      <c r="Z7" s="8"/>
      <c r="AA7" s="6"/>
      <c r="AB7" s="6"/>
      <c r="AC7" s="8"/>
      <c r="AD7" s="6"/>
    </row>
    <row r="8" spans="2:30" x14ac:dyDescent="0.25">
      <c r="B8" s="5"/>
      <c r="C8" s="9"/>
      <c r="D8" s="5"/>
      <c r="E8" s="8"/>
      <c r="F8" s="6"/>
      <c r="G8" s="6"/>
      <c r="H8" s="8"/>
      <c r="I8" s="6"/>
      <c r="J8" s="6"/>
      <c r="K8" s="8"/>
      <c r="L8" s="6"/>
      <c r="M8" s="6"/>
      <c r="N8" s="8"/>
      <c r="O8" s="6"/>
      <c r="P8" s="6"/>
      <c r="Q8" s="8"/>
      <c r="R8" s="6"/>
      <c r="S8" s="6"/>
      <c r="T8" s="8"/>
      <c r="U8" s="6"/>
      <c r="V8" s="6"/>
      <c r="W8" s="8"/>
      <c r="X8" s="6"/>
      <c r="Y8" s="6"/>
      <c r="Z8" s="8"/>
      <c r="AA8" s="6"/>
      <c r="AB8" s="6"/>
      <c r="AC8" s="8"/>
      <c r="AD8" s="6"/>
    </row>
    <row r="9" spans="2:30" x14ac:dyDescent="0.25">
      <c r="B9" s="5"/>
      <c r="C9" s="9"/>
      <c r="D9" s="5"/>
      <c r="E9" s="8"/>
      <c r="F9" s="6"/>
      <c r="G9" s="6"/>
      <c r="H9" s="8"/>
      <c r="I9" s="6"/>
      <c r="J9" s="6"/>
      <c r="K9" s="8"/>
      <c r="L9" s="6"/>
      <c r="M9" s="6"/>
      <c r="N9" s="8"/>
      <c r="O9" s="6"/>
      <c r="P9" s="6"/>
      <c r="Q9" s="8"/>
      <c r="R9" s="6"/>
      <c r="S9" s="6"/>
      <c r="T9" s="8"/>
      <c r="U9" s="6"/>
      <c r="V9" s="6"/>
      <c r="W9" s="8"/>
      <c r="X9" s="6"/>
      <c r="Y9" s="6"/>
      <c r="Z9" s="8"/>
      <c r="AA9" s="6"/>
      <c r="AB9" s="6"/>
      <c r="AC9" s="8"/>
      <c r="AD9" s="6"/>
    </row>
    <row r="10" spans="2:30" x14ac:dyDescent="0.25">
      <c r="B10" s="5"/>
      <c r="C10" s="9"/>
      <c r="D10" s="5"/>
      <c r="E10" s="8"/>
      <c r="F10" s="6"/>
      <c r="G10" s="6"/>
      <c r="H10" s="8"/>
      <c r="I10" s="6"/>
      <c r="J10" s="6"/>
      <c r="K10" s="8"/>
      <c r="L10" s="6"/>
      <c r="M10" s="6"/>
      <c r="N10" s="8"/>
      <c r="O10" s="6"/>
      <c r="P10" s="6"/>
      <c r="Q10" s="8"/>
      <c r="R10" s="6"/>
      <c r="S10" s="6"/>
      <c r="T10" s="8"/>
      <c r="U10" s="6"/>
      <c r="V10" s="6"/>
      <c r="W10" s="8"/>
      <c r="X10" s="6"/>
      <c r="Y10" s="6"/>
      <c r="Z10" s="8"/>
      <c r="AA10" s="6"/>
      <c r="AB10" s="6"/>
      <c r="AC10" s="8"/>
      <c r="AD10" s="6"/>
    </row>
    <row r="11" spans="2:30" x14ac:dyDescent="0.25">
      <c r="B11" s="5"/>
      <c r="C11" s="9"/>
      <c r="D11" s="5"/>
      <c r="E11" s="8"/>
      <c r="F11" s="6"/>
      <c r="G11" s="6"/>
      <c r="H11" s="8"/>
      <c r="I11" s="6"/>
      <c r="J11" s="6"/>
      <c r="K11" s="8"/>
      <c r="L11" s="6"/>
      <c r="M11" s="6"/>
      <c r="N11" s="8"/>
      <c r="O11" s="6"/>
      <c r="P11" s="6"/>
      <c r="Q11" s="8"/>
      <c r="R11" s="6"/>
      <c r="S11" s="6"/>
      <c r="T11" s="8"/>
      <c r="U11" s="6"/>
      <c r="V11" s="6"/>
      <c r="W11" s="8"/>
      <c r="X11" s="6"/>
      <c r="Y11" s="6"/>
      <c r="Z11" s="8"/>
      <c r="AA11" s="6"/>
      <c r="AB11" s="6"/>
      <c r="AC11" s="8"/>
      <c r="AD11" s="6"/>
    </row>
    <row r="12" spans="2:30" x14ac:dyDescent="0.25">
      <c r="B12" s="5"/>
      <c r="C12" s="9"/>
      <c r="D12" s="5"/>
      <c r="E12" s="8"/>
      <c r="F12" s="6"/>
      <c r="G12" s="6"/>
      <c r="H12" s="8"/>
      <c r="I12" s="6"/>
      <c r="J12" s="6"/>
      <c r="K12" s="8"/>
      <c r="L12" s="6"/>
      <c r="M12" s="6"/>
      <c r="N12" s="8"/>
      <c r="O12" s="6"/>
      <c r="P12" s="6"/>
      <c r="Q12" s="8"/>
      <c r="R12" s="6"/>
      <c r="S12" s="6"/>
      <c r="T12" s="8"/>
      <c r="U12" s="6"/>
      <c r="V12" s="6"/>
      <c r="W12" s="8"/>
      <c r="X12" s="6"/>
      <c r="Y12" s="6"/>
      <c r="Z12" s="8"/>
      <c r="AA12" s="6"/>
      <c r="AB12" s="6"/>
      <c r="AC12" s="8"/>
      <c r="AD12" s="6"/>
    </row>
    <row r="13" spans="2:30" x14ac:dyDescent="0.25">
      <c r="B13" s="5"/>
      <c r="C13" s="9"/>
      <c r="D13" s="5"/>
      <c r="E13" s="8"/>
      <c r="F13" s="6"/>
      <c r="G13" s="6"/>
      <c r="H13" s="8"/>
      <c r="I13" s="6"/>
      <c r="J13" s="6"/>
      <c r="K13" s="8"/>
      <c r="L13" s="6"/>
      <c r="M13" s="6"/>
      <c r="N13" s="8"/>
      <c r="O13" s="6"/>
      <c r="P13" s="6"/>
      <c r="Q13" s="8"/>
      <c r="R13" s="6"/>
      <c r="S13" s="6"/>
      <c r="T13" s="8"/>
      <c r="U13" s="6"/>
      <c r="V13" s="6"/>
      <c r="W13" s="8"/>
      <c r="X13" s="6"/>
      <c r="Y13" s="6"/>
      <c r="Z13" s="8"/>
      <c r="AA13" s="6"/>
      <c r="AB13" s="6"/>
      <c r="AC13" s="8"/>
      <c r="AD13" s="6"/>
    </row>
    <row r="14" spans="2:30" x14ac:dyDescent="0.25">
      <c r="B14" s="5"/>
      <c r="C14" s="9"/>
      <c r="D14" s="5"/>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2:30" x14ac:dyDescent="0.25">
      <c r="B15" s="5"/>
      <c r="C15" s="9"/>
      <c r="D15" s="5"/>
      <c r="E15" s="6"/>
      <c r="F15" s="6"/>
      <c r="G15" s="6"/>
      <c r="H15" s="8"/>
      <c r="I15" s="6"/>
      <c r="J15" s="6"/>
      <c r="K15" s="8"/>
      <c r="L15" s="6"/>
      <c r="M15" s="6"/>
      <c r="N15" s="8"/>
      <c r="O15" s="6"/>
      <c r="P15" s="6"/>
      <c r="Q15" s="8"/>
      <c r="R15" s="6"/>
      <c r="S15" s="6"/>
      <c r="T15" s="8"/>
      <c r="U15" s="6"/>
      <c r="V15" s="6"/>
      <c r="W15" s="8"/>
      <c r="X15" s="6"/>
      <c r="Y15" s="6"/>
      <c r="Z15" s="8"/>
      <c r="AA15" s="6"/>
      <c r="AB15" s="6"/>
      <c r="AC15" s="8"/>
      <c r="AD15" s="6"/>
    </row>
    <row r="16" spans="2:30" x14ac:dyDescent="0.25">
      <c r="B16" s="5"/>
      <c r="C16" s="9"/>
      <c r="D16" s="5"/>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2:30" x14ac:dyDescent="0.25">
      <c r="B17" s="5"/>
      <c r="C17" s="9"/>
      <c r="D17" s="5"/>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2:30" x14ac:dyDescent="0.25">
      <c r="B18" s="9"/>
      <c r="C18" s="9"/>
      <c r="D18" s="5"/>
      <c r="E18" s="6"/>
      <c r="F18" s="6"/>
      <c r="G18" s="6"/>
      <c r="H18" s="6"/>
      <c r="I18" s="6"/>
      <c r="J18" s="6"/>
      <c r="K18" s="6"/>
      <c r="L18" s="6"/>
      <c r="M18" s="6"/>
      <c r="N18" s="6"/>
      <c r="O18" s="6"/>
      <c r="P18" s="6"/>
      <c r="Q18" s="6"/>
      <c r="R18" s="6"/>
      <c r="S18" s="6"/>
      <c r="T18" s="6"/>
      <c r="U18" s="6"/>
      <c r="V18" s="6"/>
      <c r="W18" s="6"/>
      <c r="X18" s="6"/>
      <c r="Y18" s="6"/>
      <c r="Z18" s="6"/>
      <c r="AA18" s="6"/>
      <c r="AB18" s="6"/>
      <c r="AC18" s="6"/>
      <c r="AD18" s="6"/>
    </row>
    <row r="19" spans="2:30" x14ac:dyDescent="0.25">
      <c r="B19" s="9"/>
      <c r="C19" s="9"/>
      <c r="D19" s="5"/>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2:30" x14ac:dyDescent="0.25">
      <c r="B20" s="5"/>
      <c r="C20" s="9"/>
      <c r="D20" s="5"/>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2:30" x14ac:dyDescent="0.25">
      <c r="B21" s="5"/>
      <c r="C21" s="9"/>
      <c r="D21" s="5"/>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2:30" x14ac:dyDescent="0.25">
      <c r="B22" s="5"/>
      <c r="C22" s="9"/>
      <c r="D22" s="5"/>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2:30" x14ac:dyDescent="0.25">
      <c r="B23" s="5"/>
      <c r="C23" s="9"/>
      <c r="D23" s="5"/>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2:30" x14ac:dyDescent="0.25">
      <c r="B24" s="2" t="s">
        <v>98</v>
      </c>
      <c r="C24" s="2"/>
      <c r="D24" s="7">
        <f t="shared" ref="D24:Y24" si="7">SUM(D4:D23)</f>
        <v>0</v>
      </c>
      <c r="E24" s="7">
        <f t="shared" si="7"/>
        <v>0</v>
      </c>
      <c r="F24" s="7">
        <f t="shared" si="7"/>
        <v>0</v>
      </c>
      <c r="G24" s="7">
        <f t="shared" si="7"/>
        <v>0</v>
      </c>
      <c r="H24" s="7">
        <f t="shared" si="7"/>
        <v>0</v>
      </c>
      <c r="I24" s="7">
        <f t="shared" si="7"/>
        <v>0</v>
      </c>
      <c r="J24" s="7">
        <f t="shared" si="7"/>
        <v>0</v>
      </c>
      <c r="K24" s="7">
        <f t="shared" si="7"/>
        <v>0</v>
      </c>
      <c r="L24" s="7">
        <f t="shared" si="7"/>
        <v>0</v>
      </c>
      <c r="M24" s="7">
        <f t="shared" si="7"/>
        <v>0</v>
      </c>
      <c r="N24" s="7">
        <f t="shared" si="7"/>
        <v>0</v>
      </c>
      <c r="O24" s="7">
        <f t="shared" si="7"/>
        <v>0</v>
      </c>
      <c r="P24" s="7">
        <f t="shared" si="7"/>
        <v>0</v>
      </c>
      <c r="Q24" s="7">
        <f t="shared" si="7"/>
        <v>0</v>
      </c>
      <c r="R24" s="7">
        <f t="shared" si="7"/>
        <v>0</v>
      </c>
      <c r="S24" s="7">
        <f t="shared" si="7"/>
        <v>0</v>
      </c>
      <c r="T24" s="7">
        <f t="shared" si="7"/>
        <v>0</v>
      </c>
      <c r="U24" s="7">
        <f t="shared" si="7"/>
        <v>0</v>
      </c>
      <c r="V24" s="7">
        <f t="shared" si="7"/>
        <v>0</v>
      </c>
      <c r="W24" s="7">
        <f t="shared" si="7"/>
        <v>0</v>
      </c>
      <c r="X24" s="7">
        <f t="shared" si="7"/>
        <v>0</v>
      </c>
      <c r="Y24" s="7">
        <f t="shared" si="7"/>
        <v>0</v>
      </c>
      <c r="Z24" s="7"/>
      <c r="AA24" s="7">
        <f>SUM(AA4:AA23)</f>
        <v>0</v>
      </c>
      <c r="AB24" s="7">
        <f>SUM(AB4:AB23)</f>
        <v>0</v>
      </c>
      <c r="AC24" s="7">
        <f>SUM(AC4:AC23)</f>
        <v>0</v>
      </c>
      <c r="AD24" s="7">
        <f>SUM(AD4:AD23)</f>
        <v>0</v>
      </c>
    </row>
    <row r="25" spans="2:30" x14ac:dyDescent="0.25">
      <c r="B25" s="2" t="s">
        <v>99</v>
      </c>
      <c r="C25" s="2"/>
      <c r="D25" s="7">
        <f>D24</f>
        <v>0</v>
      </c>
      <c r="E25" s="7">
        <f t="shared" ref="E25:F25" si="8">E24</f>
        <v>0</v>
      </c>
      <c r="F25" s="7">
        <f t="shared" si="8"/>
        <v>0</v>
      </c>
      <c r="G25" s="7">
        <f>D25+G24</f>
        <v>0</v>
      </c>
      <c r="H25" s="7">
        <f>E25+H24</f>
        <v>0</v>
      </c>
      <c r="I25" s="7">
        <f>F25+I24</f>
        <v>0</v>
      </c>
      <c r="J25" s="7">
        <f t="shared" ref="J25:AD25" si="9">G25+J24</f>
        <v>0</v>
      </c>
      <c r="K25" s="7">
        <f t="shared" si="9"/>
        <v>0</v>
      </c>
      <c r="L25" s="7">
        <f t="shared" si="9"/>
        <v>0</v>
      </c>
      <c r="M25" s="7">
        <f t="shared" si="9"/>
        <v>0</v>
      </c>
      <c r="N25" s="7">
        <f t="shared" si="9"/>
        <v>0</v>
      </c>
      <c r="O25" s="7">
        <f t="shared" si="9"/>
        <v>0</v>
      </c>
      <c r="P25" s="7">
        <f t="shared" si="9"/>
        <v>0</v>
      </c>
      <c r="Q25" s="7">
        <f t="shared" si="9"/>
        <v>0</v>
      </c>
      <c r="R25" s="7">
        <f t="shared" si="9"/>
        <v>0</v>
      </c>
      <c r="S25" s="7">
        <f t="shared" si="9"/>
        <v>0</v>
      </c>
      <c r="T25" s="7"/>
      <c r="U25" s="7">
        <f t="shared" si="9"/>
        <v>0</v>
      </c>
      <c r="V25" s="7">
        <f t="shared" si="9"/>
        <v>0</v>
      </c>
      <c r="W25" s="7">
        <f t="shared" si="9"/>
        <v>0</v>
      </c>
      <c r="X25" s="7">
        <f t="shared" si="9"/>
        <v>0</v>
      </c>
      <c r="Y25" s="7">
        <f t="shared" si="9"/>
        <v>0</v>
      </c>
      <c r="Z25" s="7"/>
      <c r="AA25" s="7">
        <f t="shared" si="9"/>
        <v>0</v>
      </c>
      <c r="AB25" s="7">
        <f t="shared" si="9"/>
        <v>0</v>
      </c>
      <c r="AC25" s="7">
        <f t="shared" si="9"/>
        <v>0</v>
      </c>
      <c r="AD25" s="7">
        <f t="shared" si="9"/>
        <v>0</v>
      </c>
    </row>
    <row r="27" spans="2:30" x14ac:dyDescent="0.25">
      <c r="B27" s="56" t="s">
        <v>104</v>
      </c>
      <c r="C27" s="125"/>
      <c r="D27" s="125"/>
      <c r="E27" s="125"/>
      <c r="F27" s="54"/>
    </row>
    <row r="28" spans="2:30" x14ac:dyDescent="0.25">
      <c r="B28" s="126" t="s">
        <v>1</v>
      </c>
      <c r="C28" s="160" t="s">
        <v>17</v>
      </c>
      <c r="D28" s="161"/>
      <c r="E28" s="161"/>
      <c r="F28" s="162"/>
    </row>
    <row r="29" spans="2:30" x14ac:dyDescent="0.25">
      <c r="B29" s="127"/>
      <c r="C29" s="157"/>
      <c r="D29" s="158"/>
      <c r="E29" s="158"/>
      <c r="F29" s="159"/>
    </row>
    <row r="30" spans="2:30" x14ac:dyDescent="0.25">
      <c r="B30" s="128"/>
      <c r="C30" s="157"/>
      <c r="D30" s="158"/>
      <c r="E30" s="158"/>
      <c r="F30" s="159"/>
    </row>
    <row r="31" spans="2:30" x14ac:dyDescent="0.25">
      <c r="B31" s="128"/>
      <c r="C31" s="157"/>
      <c r="D31" s="158"/>
      <c r="E31" s="158"/>
      <c r="F31" s="159"/>
    </row>
    <row r="32" spans="2:30" x14ac:dyDescent="0.25">
      <c r="B32" s="128"/>
      <c r="C32" s="157"/>
      <c r="D32" s="158"/>
      <c r="E32" s="158"/>
      <c r="F32" s="159"/>
    </row>
    <row r="33" spans="2:6" x14ac:dyDescent="0.25">
      <c r="B33" s="128"/>
      <c r="C33" s="157"/>
      <c r="D33" s="158"/>
      <c r="E33" s="158"/>
      <c r="F33" s="159"/>
    </row>
    <row r="34" spans="2:6" x14ac:dyDescent="0.25">
      <c r="B34" s="128"/>
      <c r="C34" s="157"/>
      <c r="D34" s="158"/>
      <c r="E34" s="158"/>
      <c r="F34" s="159"/>
    </row>
    <row r="35" spans="2:6" x14ac:dyDescent="0.25">
      <c r="B35" s="128"/>
      <c r="C35" s="157"/>
      <c r="D35" s="158"/>
      <c r="E35" s="158"/>
      <c r="F35" s="159"/>
    </row>
    <row r="36" spans="2:6" x14ac:dyDescent="0.25">
      <c r="B36" s="128"/>
      <c r="C36" s="157"/>
      <c r="D36" s="158"/>
      <c r="E36" s="158"/>
      <c r="F36" s="159"/>
    </row>
    <row r="37" spans="2:6" x14ac:dyDescent="0.25">
      <c r="B37" s="128"/>
      <c r="C37" s="157"/>
      <c r="D37" s="158"/>
      <c r="E37" s="158"/>
      <c r="F37" s="159"/>
    </row>
    <row r="38" spans="2:6" x14ac:dyDescent="0.25">
      <c r="B38" s="128"/>
      <c r="C38" s="157"/>
      <c r="D38" s="158"/>
      <c r="E38" s="158"/>
      <c r="F38" s="159"/>
    </row>
    <row r="39" spans="2:6" x14ac:dyDescent="0.25">
      <c r="B39" s="129" t="s">
        <v>92</v>
      </c>
      <c r="C39" s="154">
        <f>SUM(C29:F38)</f>
        <v>0</v>
      </c>
      <c r="D39" s="155"/>
      <c r="E39" s="155"/>
      <c r="F39" s="156"/>
    </row>
  </sheetData>
  <mergeCells count="21">
    <mergeCell ref="C29:F29"/>
    <mergeCell ref="D2:F2"/>
    <mergeCell ref="G2:I2"/>
    <mergeCell ref="J2:L2"/>
    <mergeCell ref="M2:O2"/>
    <mergeCell ref="V2:X2"/>
    <mergeCell ref="Y2:AA2"/>
    <mergeCell ref="AB2:AD2"/>
    <mergeCell ref="C28:F28"/>
    <mergeCell ref="P2:R2"/>
    <mergeCell ref="S2:U2"/>
    <mergeCell ref="C39:F39"/>
    <mergeCell ref="C36:F36"/>
    <mergeCell ref="C37:F37"/>
    <mergeCell ref="C38:F38"/>
    <mergeCell ref="C30:F30"/>
    <mergeCell ref="C31:F31"/>
    <mergeCell ref="C32:F32"/>
    <mergeCell ref="C33:F33"/>
    <mergeCell ref="C34:F34"/>
    <mergeCell ref="C35:F35"/>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O14"/>
  <sheetViews>
    <sheetView showGridLines="0" zoomScale="80" zoomScaleNormal="80" workbookViewId="0">
      <selection activeCell="B1" sqref="B1"/>
    </sheetView>
  </sheetViews>
  <sheetFormatPr defaultRowHeight="15" x14ac:dyDescent="0.25"/>
  <cols>
    <col min="1" max="1" width="4.28515625" customWidth="1"/>
    <col min="2" max="2" width="22.7109375" customWidth="1"/>
    <col min="3" max="3" width="19.140625" customWidth="1"/>
    <col min="4" max="4" width="16.7109375" bestFit="1" customWidth="1"/>
    <col min="5" max="5" width="19.5703125" customWidth="1"/>
    <col min="6" max="6" width="3.140625" customWidth="1"/>
    <col min="7" max="7" width="29" customWidth="1"/>
    <col min="8" max="8" width="19.140625" customWidth="1"/>
    <col min="9" max="9" width="16.7109375" bestFit="1" customWidth="1"/>
    <col min="10" max="10" width="19.5703125" customWidth="1"/>
    <col min="11" max="11" width="3.140625" customWidth="1"/>
    <col min="12" max="12" width="22.7109375" customWidth="1"/>
    <col min="13" max="13" width="19.140625" customWidth="1"/>
    <col min="14" max="14" width="16.7109375" bestFit="1" customWidth="1"/>
    <col min="15" max="15" width="19.5703125" customWidth="1"/>
  </cols>
  <sheetData>
    <row r="2" spans="2:15" x14ac:dyDescent="0.25">
      <c r="B2" s="4" t="s">
        <v>10</v>
      </c>
      <c r="C2" s="4" t="s">
        <v>30</v>
      </c>
      <c r="D2" s="4" t="s">
        <v>31</v>
      </c>
      <c r="E2" s="4" t="s">
        <v>93</v>
      </c>
      <c r="F2" s="35"/>
      <c r="G2" s="4" t="s">
        <v>11</v>
      </c>
      <c r="H2" s="4" t="s">
        <v>30</v>
      </c>
      <c r="I2" s="4" t="s">
        <v>31</v>
      </c>
      <c r="J2" s="4" t="s">
        <v>93</v>
      </c>
      <c r="L2" s="4" t="s">
        <v>12</v>
      </c>
      <c r="M2" s="4" t="s">
        <v>30</v>
      </c>
      <c r="N2" s="4" t="s">
        <v>31</v>
      </c>
      <c r="O2" s="4" t="s">
        <v>93</v>
      </c>
    </row>
    <row r="3" spans="2:15" x14ac:dyDescent="0.25">
      <c r="B3" s="53"/>
      <c r="C3" s="48"/>
      <c r="D3" s="38"/>
      <c r="E3" s="98" t="str">
        <f>IF(C3*D3&lt;&gt;0,C3*D3,"")</f>
        <v/>
      </c>
      <c r="F3" s="36"/>
      <c r="G3" s="53"/>
      <c r="H3" s="48"/>
      <c r="I3" s="38"/>
      <c r="J3" s="98" t="str">
        <f>IF(H3*I3&lt;&gt;0,H3*I3,"")</f>
        <v/>
      </c>
      <c r="L3" s="53"/>
      <c r="M3" s="48"/>
      <c r="N3" s="38"/>
      <c r="O3" s="98" t="str">
        <f>IF(M3*N3&lt;&gt;0,M3*N3,"")</f>
        <v/>
      </c>
    </row>
    <row r="4" spans="2:15" x14ac:dyDescent="0.25">
      <c r="B4" s="53"/>
      <c r="C4" s="48"/>
      <c r="D4" s="38"/>
      <c r="E4" s="98" t="str">
        <f t="shared" ref="E4:E14" si="0">IF(C4*D4&lt;&gt;0,C4*D4,"")</f>
        <v/>
      </c>
      <c r="F4" s="36"/>
      <c r="G4" s="53"/>
      <c r="H4" s="48"/>
      <c r="I4" s="38"/>
      <c r="J4" s="98" t="str">
        <f t="shared" ref="J4:J14" si="1">IF(H4*I4&lt;&gt;0,H4*I4,"")</f>
        <v/>
      </c>
      <c r="L4" s="53"/>
      <c r="M4" s="48"/>
      <c r="N4" s="38"/>
      <c r="O4" s="98" t="str">
        <f t="shared" ref="O4:O14" si="2">IF(M4*N4&lt;&gt;0,M4*N4,"")</f>
        <v/>
      </c>
    </row>
    <row r="5" spans="2:15" x14ac:dyDescent="0.25">
      <c r="B5" s="53"/>
      <c r="C5" s="48"/>
      <c r="D5" s="38"/>
      <c r="E5" s="98" t="str">
        <f t="shared" si="0"/>
        <v/>
      </c>
      <c r="F5" s="36"/>
      <c r="G5" s="53"/>
      <c r="H5" s="48"/>
      <c r="I5" s="38"/>
      <c r="J5" s="98" t="str">
        <f t="shared" si="1"/>
        <v/>
      </c>
      <c r="L5" s="53"/>
      <c r="M5" s="48"/>
      <c r="N5" s="38"/>
      <c r="O5" s="98" t="str">
        <f t="shared" si="2"/>
        <v/>
      </c>
    </row>
    <row r="6" spans="2:15" x14ac:dyDescent="0.25">
      <c r="B6" s="53"/>
      <c r="C6" s="48"/>
      <c r="D6" s="38"/>
      <c r="E6" s="98" t="str">
        <f t="shared" si="0"/>
        <v/>
      </c>
      <c r="F6" s="36"/>
      <c r="G6" s="53"/>
      <c r="H6" s="48"/>
      <c r="I6" s="38"/>
      <c r="J6" s="98" t="str">
        <f t="shared" si="1"/>
        <v/>
      </c>
      <c r="L6" s="53"/>
      <c r="M6" s="48"/>
      <c r="N6" s="38"/>
      <c r="O6" s="98" t="str">
        <f t="shared" si="2"/>
        <v/>
      </c>
    </row>
    <row r="7" spans="2:15" x14ac:dyDescent="0.25">
      <c r="B7" s="53"/>
      <c r="C7" s="48"/>
      <c r="D7" s="38"/>
      <c r="E7" s="98" t="str">
        <f t="shared" si="0"/>
        <v/>
      </c>
      <c r="F7" s="36"/>
      <c r="G7" s="53"/>
      <c r="H7" s="48"/>
      <c r="I7" s="38"/>
      <c r="J7" s="98" t="str">
        <f t="shared" si="1"/>
        <v/>
      </c>
      <c r="L7" s="53"/>
      <c r="M7" s="48"/>
      <c r="N7" s="38"/>
      <c r="O7" s="98" t="str">
        <f t="shared" si="2"/>
        <v/>
      </c>
    </row>
    <row r="8" spans="2:15" x14ac:dyDescent="0.25">
      <c r="B8" s="53"/>
      <c r="C8" s="48"/>
      <c r="D8" s="38"/>
      <c r="E8" s="98" t="str">
        <f t="shared" si="0"/>
        <v/>
      </c>
      <c r="F8" s="36"/>
      <c r="G8" s="53"/>
      <c r="H8" s="48"/>
      <c r="I8" s="38"/>
      <c r="J8" s="98" t="str">
        <f t="shared" si="1"/>
        <v/>
      </c>
      <c r="L8" s="53"/>
      <c r="M8" s="48"/>
      <c r="N8" s="38"/>
      <c r="O8" s="98" t="str">
        <f t="shared" si="2"/>
        <v/>
      </c>
    </row>
    <row r="9" spans="2:15" x14ac:dyDescent="0.25">
      <c r="B9" s="53"/>
      <c r="C9" s="48"/>
      <c r="D9" s="38"/>
      <c r="E9" s="98" t="str">
        <f t="shared" si="0"/>
        <v/>
      </c>
      <c r="F9" s="36"/>
      <c r="G9" s="53"/>
      <c r="H9" s="48"/>
      <c r="I9" s="38"/>
      <c r="J9" s="98" t="str">
        <f t="shared" si="1"/>
        <v/>
      </c>
      <c r="L9" s="53"/>
      <c r="M9" s="48"/>
      <c r="N9" s="38"/>
      <c r="O9" s="98" t="str">
        <f t="shared" si="2"/>
        <v/>
      </c>
    </row>
    <row r="10" spans="2:15" x14ac:dyDescent="0.25">
      <c r="B10" s="53"/>
      <c r="C10" s="48"/>
      <c r="D10" s="38"/>
      <c r="E10" s="98" t="str">
        <f t="shared" si="0"/>
        <v/>
      </c>
      <c r="F10" s="36"/>
      <c r="G10" s="53"/>
      <c r="H10" s="48"/>
      <c r="I10" s="38"/>
      <c r="J10" s="98" t="str">
        <f t="shared" si="1"/>
        <v/>
      </c>
      <c r="L10" s="53"/>
      <c r="M10" s="48"/>
      <c r="N10" s="38"/>
      <c r="O10" s="98" t="str">
        <f t="shared" si="2"/>
        <v/>
      </c>
    </row>
    <row r="11" spans="2:15" x14ac:dyDescent="0.25">
      <c r="B11" s="53"/>
      <c r="C11" s="48"/>
      <c r="D11" s="38"/>
      <c r="E11" s="98" t="str">
        <f t="shared" si="0"/>
        <v/>
      </c>
      <c r="F11" s="36"/>
      <c r="G11" s="53"/>
      <c r="H11" s="48"/>
      <c r="I11" s="38"/>
      <c r="J11" s="98" t="str">
        <f t="shared" si="1"/>
        <v/>
      </c>
      <c r="L11" s="53"/>
      <c r="M11" s="48"/>
      <c r="N11" s="38"/>
      <c r="O11" s="98" t="str">
        <f t="shared" si="2"/>
        <v/>
      </c>
    </row>
    <row r="12" spans="2:15" x14ac:dyDescent="0.25">
      <c r="B12" s="53"/>
      <c r="C12" s="48"/>
      <c r="D12" s="38"/>
      <c r="E12" s="98" t="str">
        <f t="shared" si="0"/>
        <v/>
      </c>
      <c r="F12" s="36"/>
      <c r="G12" s="53"/>
      <c r="H12" s="48"/>
      <c r="I12" s="38"/>
      <c r="J12" s="98" t="str">
        <f t="shared" si="1"/>
        <v/>
      </c>
      <c r="L12" s="53"/>
      <c r="M12" s="48"/>
      <c r="N12" s="38"/>
      <c r="O12" s="98" t="str">
        <f t="shared" si="2"/>
        <v/>
      </c>
    </row>
    <row r="13" spans="2:15" x14ac:dyDescent="0.25">
      <c r="B13" s="53"/>
      <c r="C13" s="48"/>
      <c r="D13" s="38"/>
      <c r="E13" s="98" t="str">
        <f t="shared" si="0"/>
        <v/>
      </c>
      <c r="F13" s="37"/>
      <c r="G13" s="53"/>
      <c r="H13" s="48"/>
      <c r="I13" s="38"/>
      <c r="J13" s="98" t="str">
        <f t="shared" si="1"/>
        <v/>
      </c>
      <c r="L13" s="53"/>
      <c r="M13" s="48"/>
      <c r="N13" s="38"/>
      <c r="O13" s="98" t="str">
        <f t="shared" si="2"/>
        <v/>
      </c>
    </row>
    <row r="14" spans="2:15" x14ac:dyDescent="0.25">
      <c r="B14" s="53"/>
      <c r="C14" s="48"/>
      <c r="D14" s="38"/>
      <c r="E14" s="98" t="str">
        <f t="shared" si="0"/>
        <v/>
      </c>
      <c r="F14" s="37"/>
      <c r="G14" s="53"/>
      <c r="H14" s="48"/>
      <c r="I14" s="38"/>
      <c r="J14" s="98" t="str">
        <f t="shared" si="1"/>
        <v/>
      </c>
      <c r="L14" s="53"/>
      <c r="M14" s="48"/>
      <c r="N14" s="38"/>
      <c r="O14" s="98" t="str">
        <f t="shared" si="2"/>
        <v/>
      </c>
    </row>
  </sheetData>
  <dataValidations count="1">
    <dataValidation type="whole" allowBlank="1" showInputMessage="1" showErrorMessage="1" sqref="C3:D14 H3:I14 M3:N14">
      <formula1>1</formula1>
      <formula2>4</formula2>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B1:I32"/>
  <sheetViews>
    <sheetView showGridLines="0" workbookViewId="0">
      <selection activeCell="D1" sqref="D1"/>
    </sheetView>
  </sheetViews>
  <sheetFormatPr defaultRowHeight="15" x14ac:dyDescent="0.25"/>
  <cols>
    <col min="2" max="2" width="27.42578125" customWidth="1"/>
    <col min="3" max="3" width="15.7109375" customWidth="1"/>
    <col min="4" max="4" width="12.7109375" bestFit="1" customWidth="1"/>
    <col min="5" max="5" width="17.5703125" customWidth="1"/>
    <col min="6" max="6" width="22.28515625" bestFit="1" customWidth="1"/>
    <col min="7" max="7" width="19.140625" bestFit="1" customWidth="1"/>
    <col min="8" max="8" width="16.7109375" bestFit="1" customWidth="1"/>
    <col min="9" max="9" width="19.5703125" bestFit="1" customWidth="1"/>
  </cols>
  <sheetData>
    <row r="1" spans="2:9" ht="15.75" thickBot="1" x14ac:dyDescent="0.3"/>
    <row r="2" spans="2:9" ht="15.75" thickBot="1" x14ac:dyDescent="0.3">
      <c r="B2" s="111" t="s">
        <v>105</v>
      </c>
    </row>
    <row r="4" spans="2:9" ht="29.25" thickBot="1" x14ac:dyDescent="0.5">
      <c r="B4" s="78" t="s">
        <v>43</v>
      </c>
    </row>
    <row r="5" spans="2:9" x14ac:dyDescent="0.25">
      <c r="B5" s="45" t="s">
        <v>27</v>
      </c>
      <c r="C5" s="39" t="s">
        <v>25</v>
      </c>
      <c r="D5" s="40" t="s">
        <v>26</v>
      </c>
      <c r="F5" s="115" t="s">
        <v>27</v>
      </c>
      <c r="G5" s="116" t="s">
        <v>30</v>
      </c>
      <c r="H5" s="116" t="s">
        <v>31</v>
      </c>
      <c r="I5" s="117" t="s">
        <v>28</v>
      </c>
    </row>
    <row r="6" spans="2:9" x14ac:dyDescent="0.25">
      <c r="B6" s="46" t="s">
        <v>22</v>
      </c>
      <c r="C6" s="41">
        <v>1</v>
      </c>
      <c r="D6" s="42">
        <v>3</v>
      </c>
      <c r="F6" s="118" t="s">
        <v>10</v>
      </c>
      <c r="G6" s="38" t="str">
        <f>IFERROR(AVERAGE('8. Input Risici'!C3:C14),"")</f>
        <v/>
      </c>
      <c r="H6" s="38" t="str">
        <f>IFERROR(AVERAGE('8. Input Risici'!D3:D14),"")</f>
        <v/>
      </c>
      <c r="I6" s="119" t="str">
        <f>IFERROR(ROUND(AVERAGE('8. Input Risici'!E3:E14),0),"")</f>
        <v/>
      </c>
    </row>
    <row r="7" spans="2:9" x14ac:dyDescent="0.25">
      <c r="B7" s="47" t="s">
        <v>23</v>
      </c>
      <c r="C7" s="43">
        <v>4</v>
      </c>
      <c r="D7" s="44">
        <v>11</v>
      </c>
      <c r="F7" s="118" t="s">
        <v>11</v>
      </c>
      <c r="G7" s="38" t="str">
        <f>IFERROR(AVERAGE('8. Input Risici'!H3:H14),"")</f>
        <v/>
      </c>
      <c r="H7" s="38" t="str">
        <f>IFERROR(AVERAGE('8. Input Risici'!I3:I14),"")</f>
        <v/>
      </c>
      <c r="I7" s="119" t="str">
        <f>IFERROR(ROUND(AVERAGE('8. Input Risici'!J3:J14),0),"")</f>
        <v/>
      </c>
    </row>
    <row r="8" spans="2:9" ht="15.75" thickBot="1" x14ac:dyDescent="0.3">
      <c r="B8" s="112" t="s">
        <v>24</v>
      </c>
      <c r="C8" s="113">
        <v>12</v>
      </c>
      <c r="D8" s="114">
        <v>16</v>
      </c>
      <c r="F8" s="118" t="s">
        <v>12</v>
      </c>
      <c r="G8" s="38" t="str">
        <f>IFERROR(AVERAGE('8. Input Risici'!M3:M14),"")</f>
        <v/>
      </c>
      <c r="H8" s="38" t="str">
        <f>IFERROR(AVERAGE('8. Input Risici'!N3:N14),"")</f>
        <v/>
      </c>
      <c r="I8" s="119" t="str">
        <f>IFERROR(ROUND(AVERAGE('8. Input Risici'!O3:O14),0),"")</f>
        <v/>
      </c>
    </row>
    <row r="9" spans="2:9" ht="15.75" thickBot="1" x14ac:dyDescent="0.3">
      <c r="F9" s="120" t="s">
        <v>38</v>
      </c>
      <c r="G9" s="121" t="str">
        <f>IFERROR(SUM(G6:G8)/COUNT(G6:G8),"")</f>
        <v/>
      </c>
      <c r="H9" s="121" t="str">
        <f>IFERROR(SUM(H6:H8)/COUNT(H6:H8),"")</f>
        <v/>
      </c>
      <c r="I9" s="122" t="str">
        <f>IFERROR(ROUND(SUM(I6:I8)/COUNT(I6:I8),0),"")</f>
        <v/>
      </c>
    </row>
    <row r="11" spans="2:9" x14ac:dyDescent="0.25">
      <c r="B11" s="1" t="s">
        <v>29</v>
      </c>
      <c r="C11" s="1" t="s">
        <v>27</v>
      </c>
      <c r="D11" s="1" t="s">
        <v>95</v>
      </c>
    </row>
    <row r="12" spans="2:9" x14ac:dyDescent="0.25">
      <c r="B12" s="1">
        <v>1</v>
      </c>
      <c r="C12" s="41" t="s">
        <v>44</v>
      </c>
      <c r="D12" s="1">
        <f>SQRT(Risikotabel[[#This Row],[Score]])</f>
        <v>1</v>
      </c>
    </row>
    <row r="13" spans="2:9" x14ac:dyDescent="0.25">
      <c r="B13" s="1">
        <v>2</v>
      </c>
      <c r="C13" s="41" t="s">
        <v>44</v>
      </c>
      <c r="D13" s="1">
        <f>SQRT(Risikotabel[[#This Row],[Score]])</f>
        <v>1.4142135623730951</v>
      </c>
    </row>
    <row r="14" spans="2:9" x14ac:dyDescent="0.25">
      <c r="B14" s="1">
        <v>3</v>
      </c>
      <c r="C14" s="41" t="s">
        <v>44</v>
      </c>
      <c r="D14" s="1">
        <f>SQRT(Risikotabel[[#This Row],[Score]])</f>
        <v>1.7320508075688772</v>
      </c>
    </row>
    <row r="15" spans="2:9" x14ac:dyDescent="0.25">
      <c r="B15" s="1">
        <v>4</v>
      </c>
      <c r="C15" s="43" t="s">
        <v>45</v>
      </c>
      <c r="D15" s="1">
        <f>SQRT(Risikotabel[[#This Row],[Score]])</f>
        <v>2</v>
      </c>
    </row>
    <row r="16" spans="2:9" x14ac:dyDescent="0.25">
      <c r="B16" s="1">
        <v>5</v>
      </c>
      <c r="C16" s="43" t="s">
        <v>45</v>
      </c>
      <c r="D16" s="1">
        <f>SQRT(Risikotabel[[#This Row],[Score]])</f>
        <v>2.2360679774997898</v>
      </c>
    </row>
    <row r="17" spans="2:4" x14ac:dyDescent="0.25">
      <c r="B17" s="1">
        <v>6</v>
      </c>
      <c r="C17" s="43" t="s">
        <v>45</v>
      </c>
      <c r="D17" s="1">
        <f>SQRT(Risikotabel[[#This Row],[Score]])</f>
        <v>2.4494897427831779</v>
      </c>
    </row>
    <row r="18" spans="2:4" x14ac:dyDescent="0.25">
      <c r="B18" s="1">
        <v>7</v>
      </c>
      <c r="C18" s="43" t="s">
        <v>45</v>
      </c>
      <c r="D18" s="1">
        <f>SQRT(Risikotabel[[#This Row],[Score]])</f>
        <v>2.6457513110645907</v>
      </c>
    </row>
    <row r="19" spans="2:4" x14ac:dyDescent="0.25">
      <c r="B19" s="1">
        <v>8</v>
      </c>
      <c r="C19" s="43" t="s">
        <v>45</v>
      </c>
      <c r="D19" s="1">
        <f>SQRT(Risikotabel[[#This Row],[Score]])</f>
        <v>2.8284271247461903</v>
      </c>
    </row>
    <row r="20" spans="2:4" x14ac:dyDescent="0.25">
      <c r="B20" s="1">
        <v>9</v>
      </c>
      <c r="C20" s="43" t="s">
        <v>45</v>
      </c>
      <c r="D20" s="1">
        <f>SQRT(Risikotabel[[#This Row],[Score]])</f>
        <v>3</v>
      </c>
    </row>
    <row r="21" spans="2:4" x14ac:dyDescent="0.25">
      <c r="B21" s="1">
        <v>10</v>
      </c>
      <c r="C21" s="123" t="s">
        <v>46</v>
      </c>
      <c r="D21" s="1">
        <f>SQRT(Risikotabel[[#This Row],[Score]])</f>
        <v>3.1622776601683795</v>
      </c>
    </row>
    <row r="22" spans="2:4" x14ac:dyDescent="0.25">
      <c r="B22" s="1">
        <v>11</v>
      </c>
      <c r="C22" s="123" t="s">
        <v>46</v>
      </c>
      <c r="D22" s="1">
        <f>SQRT(Risikotabel[[#This Row],[Score]])</f>
        <v>3.3166247903553998</v>
      </c>
    </row>
    <row r="23" spans="2:4" x14ac:dyDescent="0.25">
      <c r="B23" s="1">
        <v>12</v>
      </c>
      <c r="C23" s="123" t="s">
        <v>46</v>
      </c>
      <c r="D23" s="1">
        <f>SQRT(Risikotabel[[#This Row],[Score]])</f>
        <v>3.4641016151377544</v>
      </c>
    </row>
    <row r="24" spans="2:4" x14ac:dyDescent="0.25">
      <c r="B24" s="1">
        <v>13</v>
      </c>
      <c r="C24" s="123" t="s">
        <v>46</v>
      </c>
      <c r="D24" s="1">
        <f>SQRT(Risikotabel[[#This Row],[Score]])</f>
        <v>3.6055512754639891</v>
      </c>
    </row>
    <row r="25" spans="2:4" x14ac:dyDescent="0.25">
      <c r="B25" s="1">
        <v>14</v>
      </c>
      <c r="C25" s="123" t="s">
        <v>46</v>
      </c>
      <c r="D25" s="1">
        <f>SQRT(Risikotabel[[#This Row],[Score]])</f>
        <v>3.7416573867739413</v>
      </c>
    </row>
    <row r="26" spans="2:4" x14ac:dyDescent="0.25">
      <c r="B26" s="1">
        <v>15</v>
      </c>
      <c r="C26" s="123" t="s">
        <v>46</v>
      </c>
      <c r="D26" s="1">
        <f>SQRT(Risikotabel[[#This Row],[Score]])</f>
        <v>3.872983346207417</v>
      </c>
    </row>
    <row r="27" spans="2:4" x14ac:dyDescent="0.25">
      <c r="B27" s="1">
        <v>16</v>
      </c>
      <c r="C27" s="123" t="s">
        <v>46</v>
      </c>
      <c r="D27" s="1">
        <f>SQRT(Risikotabel[[#This Row],[Score]])</f>
        <v>4</v>
      </c>
    </row>
    <row r="29" spans="2:4" x14ac:dyDescent="0.25">
      <c r="B29" s="1" t="s">
        <v>47</v>
      </c>
    </row>
    <row r="30" spans="2:4" x14ac:dyDescent="0.25">
      <c r="B30" s="1" t="s">
        <v>44</v>
      </c>
    </row>
    <row r="31" spans="2:4" x14ac:dyDescent="0.25">
      <c r="B31" s="1" t="s">
        <v>45</v>
      </c>
    </row>
    <row r="32" spans="2:4" x14ac:dyDescent="0.25">
      <c r="B32" s="1" t="s">
        <v>46</v>
      </c>
    </row>
  </sheetData>
  <dataValidations count="1">
    <dataValidation type="list" allowBlank="1" showInputMessage="1" showErrorMessage="1" sqref="C12:C27">
      <formula1>$B$30:$B$32</formula1>
    </dataValidation>
  </dataValidations>
  <pageMargins left="0.7" right="0.7" top="0.75" bottom="0.75" header="0.3" footer="0.3"/>
  <legacy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1</vt:i4>
      </vt:variant>
    </vt:vector>
  </HeadingPairs>
  <TitlesOfParts>
    <vt:vector size="10" baseType="lpstr">
      <vt:lpstr>1. BC Dashboard </vt:lpstr>
      <vt:lpstr>2. Gevinstkort</vt:lpstr>
      <vt:lpstr>3. Gevinstrealiseringsplan</vt:lpstr>
      <vt:lpstr>4. Måleprogrammer</vt:lpstr>
      <vt:lpstr>5.Samlet økonomisk fremstilling</vt:lpstr>
      <vt:lpstr>6. Input Projektudgifter</vt:lpstr>
      <vt:lpstr>7. Input Gevinster</vt:lpstr>
      <vt:lpstr>8. Input Risici</vt:lpstr>
      <vt:lpstr>DATA</vt:lpstr>
      <vt:lpstr>'1. BC Dashboard '!Udskriftsområde</vt:lpstr>
    </vt:vector>
  </TitlesOfParts>
  <Company>Devoteam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Korch</dc:creator>
  <cp:lastModifiedBy>Windows User</cp:lastModifiedBy>
  <cp:lastPrinted>2015-01-13T14:35:28Z</cp:lastPrinted>
  <dcterms:created xsi:type="dcterms:W3CDTF">2014-12-08T13:46:49Z</dcterms:created>
  <dcterms:modified xsi:type="dcterms:W3CDTF">2015-11-09T13:59:51Z</dcterms:modified>
</cp:coreProperties>
</file>